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/>
  <mc:AlternateContent xmlns:mc="http://schemas.openxmlformats.org/markup-compatibility/2006">
    <mc:Choice Requires="x15">
      <x15ac:absPath xmlns:x15ac="http://schemas.microsoft.com/office/spreadsheetml/2010/11/ac" url="C:\Users\miwa\Desktop\キャリア\07_マーケティング\01.出版\４大特典プレゼント\"/>
    </mc:Choice>
  </mc:AlternateContent>
  <xr:revisionPtr revIDLastSave="0" documentId="13_ncr:1_{EE520241-FA0F-48C8-AEE5-97A6CE2C5AEE}" xr6:coauthVersionLast="47" xr6:coauthVersionMax="47" xr10:uidLastSave="{00000000-0000-0000-0000-000000000000}"/>
  <bookViews>
    <workbookView xWindow="-120" yWindow="-120" windowWidth="29040" windowHeight="16440" xr2:uid="{00000000-000D-0000-FFFF-FFFF00000000}"/>
  </bookViews>
  <sheets>
    <sheet name="●月" sheetId="1" r:id="rId1"/>
    <sheet name="▲月 " sheetId="2" r:id="rId2"/>
    <sheet name="■月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M1" i="1" l="1"/>
  <c r="M1" i="2"/>
  <c r="M1" i="3"/>
  <c r="D59" i="3"/>
  <c r="H56" i="3"/>
  <c r="E56" i="3"/>
  <c r="H55" i="3"/>
  <c r="E55" i="3"/>
  <c r="H54" i="3"/>
  <c r="Q35" i="3" s="1"/>
  <c r="E54" i="3"/>
  <c r="H53" i="3"/>
  <c r="E53" i="3"/>
  <c r="H52" i="3"/>
  <c r="E52" i="3"/>
  <c r="H51" i="3"/>
  <c r="E51" i="3"/>
  <c r="H50" i="3"/>
  <c r="E50" i="3"/>
  <c r="H49" i="3"/>
  <c r="E49" i="3"/>
  <c r="H48" i="3"/>
  <c r="Q29" i="3" s="1"/>
  <c r="E48" i="3"/>
  <c r="H47" i="3"/>
  <c r="E47" i="3"/>
  <c r="H46" i="3"/>
  <c r="E46" i="3"/>
  <c r="H45" i="3"/>
  <c r="E45" i="3"/>
  <c r="H44" i="3"/>
  <c r="E44" i="3"/>
  <c r="H43" i="3"/>
  <c r="E43" i="3"/>
  <c r="H42" i="3"/>
  <c r="O23" i="3" s="1"/>
  <c r="E42" i="3"/>
  <c r="H41" i="3"/>
  <c r="E41" i="3"/>
  <c r="H40" i="3"/>
  <c r="E40" i="3"/>
  <c r="H39" i="3"/>
  <c r="E39" i="3"/>
  <c r="H38" i="3"/>
  <c r="E38" i="3"/>
  <c r="Q37" i="3"/>
  <c r="P37" i="3"/>
  <c r="O37" i="3"/>
  <c r="N37" i="3"/>
  <c r="M37" i="3"/>
  <c r="L37" i="3"/>
  <c r="H37" i="3"/>
  <c r="O18" i="3" s="1"/>
  <c r="E37" i="3"/>
  <c r="Q36" i="3"/>
  <c r="P36" i="3"/>
  <c r="O36" i="3"/>
  <c r="N36" i="3"/>
  <c r="M36" i="3"/>
  <c r="L36" i="3"/>
  <c r="H36" i="3"/>
  <c r="Q17" i="3" s="1"/>
  <c r="E36" i="3"/>
  <c r="P35" i="3"/>
  <c r="N35" i="3"/>
  <c r="M35" i="3"/>
  <c r="L35" i="3"/>
  <c r="H35" i="3"/>
  <c r="E35" i="3"/>
  <c r="Q34" i="3"/>
  <c r="P34" i="3"/>
  <c r="O34" i="3"/>
  <c r="N34" i="3"/>
  <c r="M34" i="3"/>
  <c r="L34" i="3"/>
  <c r="H34" i="3"/>
  <c r="O15" i="3" s="1"/>
  <c r="E34" i="3"/>
  <c r="Q33" i="3"/>
  <c r="P33" i="3"/>
  <c r="O33" i="3"/>
  <c r="N33" i="3"/>
  <c r="M33" i="3"/>
  <c r="L33" i="3"/>
  <c r="H33" i="3"/>
  <c r="O14" i="3" s="1"/>
  <c r="E33" i="3"/>
  <c r="Q32" i="3"/>
  <c r="P32" i="3"/>
  <c r="O32" i="3"/>
  <c r="N32" i="3"/>
  <c r="M32" i="3"/>
  <c r="L32" i="3"/>
  <c r="H32" i="3"/>
  <c r="O13" i="3" s="1"/>
  <c r="E32" i="3"/>
  <c r="Q31" i="3"/>
  <c r="P31" i="3"/>
  <c r="O31" i="3"/>
  <c r="N31" i="3"/>
  <c r="M31" i="3"/>
  <c r="L31" i="3"/>
  <c r="H31" i="3"/>
  <c r="O12" i="3" s="1"/>
  <c r="E31" i="3"/>
  <c r="Q30" i="3"/>
  <c r="P30" i="3"/>
  <c r="O30" i="3"/>
  <c r="N30" i="3"/>
  <c r="M30" i="3"/>
  <c r="L30" i="3"/>
  <c r="H30" i="3"/>
  <c r="Q11" i="3" s="1"/>
  <c r="E30" i="3"/>
  <c r="P29" i="3"/>
  <c r="N29" i="3"/>
  <c r="M29" i="3"/>
  <c r="L29" i="3"/>
  <c r="H29" i="3"/>
  <c r="E29" i="3"/>
  <c r="Q28" i="3"/>
  <c r="P28" i="3"/>
  <c r="O28" i="3"/>
  <c r="N28" i="3"/>
  <c r="M28" i="3"/>
  <c r="L28" i="3"/>
  <c r="H28" i="3"/>
  <c r="O9" i="3" s="1"/>
  <c r="E28" i="3"/>
  <c r="Q27" i="3"/>
  <c r="P27" i="3"/>
  <c r="O27" i="3"/>
  <c r="N27" i="3"/>
  <c r="M27" i="3"/>
  <c r="L27" i="3"/>
  <c r="H27" i="3"/>
  <c r="O8" i="3" s="1"/>
  <c r="E27" i="3"/>
  <c r="Q26" i="3"/>
  <c r="P26" i="3"/>
  <c r="O26" i="3"/>
  <c r="N26" i="3"/>
  <c r="M26" i="3"/>
  <c r="L26" i="3"/>
  <c r="H26" i="3"/>
  <c r="O7" i="3" s="1"/>
  <c r="E26" i="3"/>
  <c r="Q25" i="3"/>
  <c r="P25" i="3"/>
  <c r="O25" i="3"/>
  <c r="N25" i="3"/>
  <c r="M25" i="3"/>
  <c r="L25" i="3"/>
  <c r="H25" i="3"/>
  <c r="O6" i="3" s="1"/>
  <c r="E25" i="3"/>
  <c r="Q24" i="3"/>
  <c r="P24" i="3"/>
  <c r="O24" i="3"/>
  <c r="N24" i="3"/>
  <c r="M24" i="3"/>
  <c r="L24" i="3"/>
  <c r="Q23" i="3"/>
  <c r="N23" i="3"/>
  <c r="M23" i="3"/>
  <c r="L23" i="3"/>
  <c r="B23" i="3"/>
  <c r="B25" i="3" s="1"/>
  <c r="Q22" i="3"/>
  <c r="P22" i="3"/>
  <c r="O22" i="3"/>
  <c r="N22" i="3"/>
  <c r="M22" i="3"/>
  <c r="L22" i="3"/>
  <c r="Q21" i="3"/>
  <c r="P21" i="3"/>
  <c r="O21" i="3"/>
  <c r="N21" i="3"/>
  <c r="M21" i="3"/>
  <c r="L21" i="3"/>
  <c r="E21" i="3"/>
  <c r="Q20" i="3"/>
  <c r="P20" i="3"/>
  <c r="O20" i="3"/>
  <c r="N20" i="3"/>
  <c r="M20" i="3"/>
  <c r="L20" i="3"/>
  <c r="E20" i="3"/>
  <c r="Q19" i="3"/>
  <c r="P19" i="3"/>
  <c r="O19" i="3"/>
  <c r="N19" i="3"/>
  <c r="M19" i="3"/>
  <c r="L19" i="3"/>
  <c r="Q18" i="3"/>
  <c r="P18" i="3"/>
  <c r="N18" i="3"/>
  <c r="M18" i="3"/>
  <c r="L18" i="3"/>
  <c r="N17" i="3"/>
  <c r="M17" i="3"/>
  <c r="L17" i="3"/>
  <c r="Q16" i="3"/>
  <c r="P16" i="3"/>
  <c r="O16" i="3"/>
  <c r="N16" i="3"/>
  <c r="M16" i="3"/>
  <c r="L16" i="3"/>
  <c r="Q15" i="3"/>
  <c r="P15" i="3"/>
  <c r="N15" i="3"/>
  <c r="M15" i="3"/>
  <c r="L15" i="3"/>
  <c r="Q14" i="3"/>
  <c r="P14" i="3"/>
  <c r="N14" i="3"/>
  <c r="M14" i="3"/>
  <c r="L14" i="3"/>
  <c r="Q13" i="3"/>
  <c r="P13" i="3"/>
  <c r="N13" i="3"/>
  <c r="M13" i="3"/>
  <c r="L13" i="3"/>
  <c r="Q12" i="3"/>
  <c r="P12" i="3"/>
  <c r="N12" i="3"/>
  <c r="M12" i="3"/>
  <c r="L12" i="3"/>
  <c r="N11" i="3"/>
  <c r="M11" i="3"/>
  <c r="L11" i="3"/>
  <c r="Q10" i="3"/>
  <c r="P10" i="3"/>
  <c r="O10" i="3"/>
  <c r="N10" i="3"/>
  <c r="M10" i="3"/>
  <c r="L10" i="3"/>
  <c r="Q9" i="3"/>
  <c r="P9" i="3"/>
  <c r="N9" i="3"/>
  <c r="M9" i="3"/>
  <c r="L9" i="3"/>
  <c r="Q8" i="3"/>
  <c r="P8" i="3"/>
  <c r="N8" i="3"/>
  <c r="M8" i="3"/>
  <c r="L8" i="3"/>
  <c r="Q7" i="3"/>
  <c r="P7" i="3"/>
  <c r="N7" i="3"/>
  <c r="M7" i="3"/>
  <c r="L7" i="3"/>
  <c r="Q6" i="3"/>
  <c r="P6" i="3"/>
  <c r="N6" i="3"/>
  <c r="M6" i="3"/>
  <c r="L6" i="3"/>
  <c r="K1" i="3"/>
  <c r="D59" i="2"/>
  <c r="H56" i="2"/>
  <c r="E56" i="2"/>
  <c r="H55" i="2"/>
  <c r="E55" i="2"/>
  <c r="H54" i="2"/>
  <c r="Q35" i="2" s="1"/>
  <c r="E54" i="2"/>
  <c r="H53" i="2"/>
  <c r="E53" i="2"/>
  <c r="H52" i="2"/>
  <c r="E52" i="2"/>
  <c r="H51" i="2"/>
  <c r="E51" i="2"/>
  <c r="H50" i="2"/>
  <c r="E50" i="2"/>
  <c r="H49" i="2"/>
  <c r="E49" i="2"/>
  <c r="H48" i="2"/>
  <c r="Q29" i="2" s="1"/>
  <c r="E48" i="2"/>
  <c r="H47" i="2"/>
  <c r="E47" i="2"/>
  <c r="H46" i="2"/>
  <c r="E46" i="2"/>
  <c r="H45" i="2"/>
  <c r="E45" i="2"/>
  <c r="H44" i="2"/>
  <c r="E44" i="2"/>
  <c r="H43" i="2"/>
  <c r="E43" i="2"/>
  <c r="H42" i="2"/>
  <c r="E42" i="2"/>
  <c r="H41" i="2"/>
  <c r="E41" i="2"/>
  <c r="H40" i="2"/>
  <c r="E40" i="2"/>
  <c r="H39" i="2"/>
  <c r="E39" i="2"/>
  <c r="H38" i="2"/>
  <c r="E38" i="2"/>
  <c r="Q37" i="2"/>
  <c r="P37" i="2"/>
  <c r="O37" i="2"/>
  <c r="N37" i="2"/>
  <c r="M37" i="2"/>
  <c r="L37" i="2"/>
  <c r="H37" i="2"/>
  <c r="P18" i="2" s="1"/>
  <c r="E37" i="2"/>
  <c r="Q36" i="2"/>
  <c r="P36" i="2"/>
  <c r="O36" i="2"/>
  <c r="N36" i="2"/>
  <c r="M36" i="2"/>
  <c r="L36" i="2"/>
  <c r="H36" i="2"/>
  <c r="O17" i="2" s="1"/>
  <c r="E36" i="2"/>
  <c r="P35" i="2"/>
  <c r="O35" i="2"/>
  <c r="N35" i="2"/>
  <c r="M35" i="2"/>
  <c r="L35" i="2"/>
  <c r="H35" i="2"/>
  <c r="E35" i="2"/>
  <c r="Q34" i="2"/>
  <c r="P34" i="2"/>
  <c r="O34" i="2"/>
  <c r="N34" i="2"/>
  <c r="M34" i="2"/>
  <c r="L34" i="2"/>
  <c r="H34" i="2"/>
  <c r="O15" i="2" s="1"/>
  <c r="E34" i="2"/>
  <c r="Q33" i="2"/>
  <c r="P33" i="2"/>
  <c r="O33" i="2"/>
  <c r="N33" i="2"/>
  <c r="M33" i="2"/>
  <c r="L33" i="2"/>
  <c r="H33" i="2"/>
  <c r="P14" i="2" s="1"/>
  <c r="E33" i="2"/>
  <c r="Q32" i="2"/>
  <c r="P32" i="2"/>
  <c r="O32" i="2"/>
  <c r="N32" i="2"/>
  <c r="M32" i="2"/>
  <c r="L32" i="2"/>
  <c r="H32" i="2"/>
  <c r="O13" i="2" s="1"/>
  <c r="E32" i="2"/>
  <c r="Q31" i="2"/>
  <c r="P31" i="2"/>
  <c r="O31" i="2"/>
  <c r="N31" i="2"/>
  <c r="M31" i="2"/>
  <c r="L31" i="2"/>
  <c r="H31" i="2"/>
  <c r="P12" i="2" s="1"/>
  <c r="E31" i="2"/>
  <c r="Q30" i="2"/>
  <c r="P30" i="2"/>
  <c r="O30" i="2"/>
  <c r="N30" i="2"/>
  <c r="M30" i="2"/>
  <c r="L30" i="2"/>
  <c r="H30" i="2"/>
  <c r="O11" i="2" s="1"/>
  <c r="E30" i="2"/>
  <c r="P29" i="2"/>
  <c r="O29" i="2"/>
  <c r="N29" i="2"/>
  <c r="M29" i="2"/>
  <c r="L29" i="2"/>
  <c r="H29" i="2"/>
  <c r="E29" i="2"/>
  <c r="Q28" i="2"/>
  <c r="P28" i="2"/>
  <c r="O28" i="2"/>
  <c r="N28" i="2"/>
  <c r="M28" i="2"/>
  <c r="L28" i="2"/>
  <c r="H28" i="2"/>
  <c r="O9" i="2" s="1"/>
  <c r="E28" i="2"/>
  <c r="Q27" i="2"/>
  <c r="P27" i="2"/>
  <c r="O27" i="2"/>
  <c r="N27" i="2"/>
  <c r="M27" i="2"/>
  <c r="L27" i="2"/>
  <c r="H27" i="2"/>
  <c r="P8" i="2" s="1"/>
  <c r="E27" i="2"/>
  <c r="Q26" i="2"/>
  <c r="P26" i="2"/>
  <c r="O26" i="2"/>
  <c r="N26" i="2"/>
  <c r="M26" i="2"/>
  <c r="L26" i="2"/>
  <c r="H26" i="2"/>
  <c r="O7" i="2" s="1"/>
  <c r="E26" i="2"/>
  <c r="Q25" i="2"/>
  <c r="P25" i="2"/>
  <c r="O25" i="2"/>
  <c r="N25" i="2"/>
  <c r="M25" i="2"/>
  <c r="L25" i="2"/>
  <c r="H25" i="2"/>
  <c r="P6" i="2" s="1"/>
  <c r="E25" i="2"/>
  <c r="Q24" i="2"/>
  <c r="P24" i="2"/>
  <c r="O24" i="2"/>
  <c r="N24" i="2"/>
  <c r="M24" i="2"/>
  <c r="L24" i="2"/>
  <c r="Q23" i="2"/>
  <c r="P23" i="2"/>
  <c r="O23" i="2"/>
  <c r="N23" i="2"/>
  <c r="M23" i="2"/>
  <c r="L23" i="2"/>
  <c r="Q22" i="2"/>
  <c r="P22" i="2"/>
  <c r="O22" i="2"/>
  <c r="N22" i="2"/>
  <c r="M22" i="2"/>
  <c r="L22" i="2"/>
  <c r="Q21" i="2"/>
  <c r="P21" i="2"/>
  <c r="O21" i="2"/>
  <c r="N21" i="2"/>
  <c r="M21" i="2"/>
  <c r="L21" i="2"/>
  <c r="E21" i="2"/>
  <c r="Q20" i="2"/>
  <c r="P20" i="2"/>
  <c r="O20" i="2"/>
  <c r="N20" i="2"/>
  <c r="M20" i="2"/>
  <c r="L20" i="2"/>
  <c r="E20" i="2"/>
  <c r="Q19" i="2"/>
  <c r="P19" i="2"/>
  <c r="O19" i="2"/>
  <c r="N19" i="2"/>
  <c r="M19" i="2"/>
  <c r="L19" i="2"/>
  <c r="Q18" i="2"/>
  <c r="N18" i="2"/>
  <c r="M18" i="2"/>
  <c r="L18" i="2"/>
  <c r="Q17" i="2"/>
  <c r="P17" i="2"/>
  <c r="N17" i="2"/>
  <c r="M17" i="2"/>
  <c r="L17" i="2"/>
  <c r="Q16" i="2"/>
  <c r="P16" i="2"/>
  <c r="O16" i="2"/>
  <c r="N16" i="2"/>
  <c r="M16" i="2"/>
  <c r="L16" i="2"/>
  <c r="Q15" i="2"/>
  <c r="P15" i="2"/>
  <c r="N15" i="2"/>
  <c r="M15" i="2"/>
  <c r="L15" i="2"/>
  <c r="Q14" i="2"/>
  <c r="N14" i="2"/>
  <c r="M14" i="2"/>
  <c r="L14" i="2"/>
  <c r="Q13" i="2"/>
  <c r="P13" i="2"/>
  <c r="N13" i="2"/>
  <c r="M13" i="2"/>
  <c r="L13" i="2"/>
  <c r="Q12" i="2"/>
  <c r="N12" i="2"/>
  <c r="M12" i="2"/>
  <c r="L12" i="2"/>
  <c r="Q11" i="2"/>
  <c r="P11" i="2"/>
  <c r="N11" i="2"/>
  <c r="M11" i="2"/>
  <c r="L11" i="2"/>
  <c r="Q10" i="2"/>
  <c r="P10" i="2"/>
  <c r="O10" i="2"/>
  <c r="N10" i="2"/>
  <c r="M10" i="2"/>
  <c r="L10" i="2"/>
  <c r="Q9" i="2"/>
  <c r="P9" i="2"/>
  <c r="N9" i="2"/>
  <c r="M9" i="2"/>
  <c r="L9" i="2"/>
  <c r="Q8" i="2"/>
  <c r="N8" i="2"/>
  <c r="M8" i="2"/>
  <c r="L8" i="2"/>
  <c r="Q7" i="2"/>
  <c r="P7" i="2"/>
  <c r="N7" i="2"/>
  <c r="M7" i="2"/>
  <c r="L7" i="2"/>
  <c r="Q6" i="2"/>
  <c r="N6" i="2"/>
  <c r="M6" i="2"/>
  <c r="L6" i="2"/>
  <c r="B23" i="2"/>
  <c r="B25" i="2" s="1"/>
  <c r="K1" i="2"/>
  <c r="B23" i="1"/>
  <c r="B25" i="1" s="1"/>
  <c r="B26" i="1" s="1"/>
  <c r="C26" i="1" s="1"/>
  <c r="H25" i="1"/>
  <c r="Q6" i="1" s="1"/>
  <c r="H56" i="1"/>
  <c r="H55" i="1"/>
  <c r="H54" i="1"/>
  <c r="H53" i="1"/>
  <c r="H52" i="1"/>
  <c r="H51" i="1"/>
  <c r="Q32" i="1" s="1"/>
  <c r="H50" i="1"/>
  <c r="H49" i="1"/>
  <c r="Q30" i="1" s="1"/>
  <c r="H48" i="1"/>
  <c r="H47" i="1"/>
  <c r="H46" i="1"/>
  <c r="H45" i="1"/>
  <c r="H44" i="1"/>
  <c r="H43" i="1"/>
  <c r="H42" i="1"/>
  <c r="H41" i="1"/>
  <c r="H40" i="1"/>
  <c r="H39" i="1"/>
  <c r="Q20" i="1" s="1"/>
  <c r="H38" i="1"/>
  <c r="H37" i="1"/>
  <c r="H36" i="1"/>
  <c r="O17" i="1" s="1"/>
  <c r="H35" i="1"/>
  <c r="O16" i="1" s="1"/>
  <c r="H34" i="1"/>
  <c r="O15" i="1" s="1"/>
  <c r="H33" i="1"/>
  <c r="O14" i="1" s="1"/>
  <c r="H32" i="1"/>
  <c r="O13" i="1" s="1"/>
  <c r="H31" i="1"/>
  <c r="O12" i="1" s="1"/>
  <c r="H30" i="1"/>
  <c r="O11" i="1" s="1"/>
  <c r="H29" i="1"/>
  <c r="H28" i="1"/>
  <c r="H27" i="1"/>
  <c r="H26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D59" i="1"/>
  <c r="E21" i="1" s="1"/>
  <c r="N37" i="1"/>
  <c r="M37" i="1"/>
  <c r="L37" i="1"/>
  <c r="N36" i="1"/>
  <c r="M36" i="1"/>
  <c r="L36" i="1"/>
  <c r="N35" i="1"/>
  <c r="M35" i="1"/>
  <c r="L35" i="1"/>
  <c r="N34" i="1"/>
  <c r="M34" i="1"/>
  <c r="L34" i="1"/>
  <c r="N33" i="1"/>
  <c r="M33" i="1"/>
  <c r="L33" i="1"/>
  <c r="N32" i="1"/>
  <c r="M32" i="1"/>
  <c r="L32" i="1"/>
  <c r="N31" i="1"/>
  <c r="M31" i="1"/>
  <c r="L31" i="1"/>
  <c r="N30" i="1"/>
  <c r="M30" i="1"/>
  <c r="L30" i="1"/>
  <c r="N29" i="1"/>
  <c r="M29" i="1"/>
  <c r="L29" i="1"/>
  <c r="N28" i="1"/>
  <c r="M28" i="1"/>
  <c r="L28" i="1"/>
  <c r="N27" i="1"/>
  <c r="M27" i="1"/>
  <c r="L27" i="1"/>
  <c r="N26" i="1"/>
  <c r="M26" i="1"/>
  <c r="L26" i="1"/>
  <c r="N25" i="1"/>
  <c r="M25" i="1"/>
  <c r="L25" i="1"/>
  <c r="N24" i="1"/>
  <c r="M24" i="1"/>
  <c r="L24" i="1"/>
  <c r="N23" i="1"/>
  <c r="M23" i="1"/>
  <c r="L23" i="1"/>
  <c r="N22" i="1"/>
  <c r="M22" i="1"/>
  <c r="L22" i="1"/>
  <c r="N21" i="1"/>
  <c r="M21" i="1"/>
  <c r="L21" i="1"/>
  <c r="N20" i="1"/>
  <c r="M20" i="1"/>
  <c r="L20" i="1"/>
  <c r="N19" i="1"/>
  <c r="M19" i="1"/>
  <c r="L19" i="1"/>
  <c r="N18" i="1"/>
  <c r="M18" i="1"/>
  <c r="L18" i="1"/>
  <c r="N17" i="1"/>
  <c r="M17" i="1"/>
  <c r="L17" i="1"/>
  <c r="N16" i="1"/>
  <c r="M16" i="1"/>
  <c r="L16" i="1"/>
  <c r="N15" i="1"/>
  <c r="M15" i="1"/>
  <c r="L15" i="1"/>
  <c r="N14" i="1"/>
  <c r="M14" i="1"/>
  <c r="L14" i="1"/>
  <c r="N13" i="1"/>
  <c r="M13" i="1"/>
  <c r="L13" i="1"/>
  <c r="N12" i="1"/>
  <c r="M12" i="1"/>
  <c r="L12" i="1"/>
  <c r="N11" i="1"/>
  <c r="M11" i="1"/>
  <c r="L11" i="1"/>
  <c r="N10" i="1"/>
  <c r="M10" i="1"/>
  <c r="L10" i="1"/>
  <c r="N9" i="1"/>
  <c r="M9" i="1"/>
  <c r="L9" i="1"/>
  <c r="N8" i="1"/>
  <c r="M8" i="1"/>
  <c r="L8" i="1"/>
  <c r="N7" i="1"/>
  <c r="M7" i="1"/>
  <c r="L7" i="1"/>
  <c r="N6" i="1"/>
  <c r="M6" i="1"/>
  <c r="L6" i="1"/>
  <c r="K1" i="1"/>
  <c r="C25" i="1" l="1"/>
  <c r="C25" i="3"/>
  <c r="B26" i="3"/>
  <c r="A25" i="3"/>
  <c r="P23" i="3"/>
  <c r="O29" i="3"/>
  <c r="O35" i="3"/>
  <c r="O11" i="3"/>
  <c r="O17" i="3"/>
  <c r="P11" i="3"/>
  <c r="P17" i="3"/>
  <c r="B26" i="2"/>
  <c r="A25" i="2"/>
  <c r="C25" i="2"/>
  <c r="O6" i="2"/>
  <c r="O8" i="2"/>
  <c r="O12" i="2"/>
  <c r="O14" i="2"/>
  <c r="O18" i="2"/>
  <c r="E20" i="1"/>
  <c r="Q37" i="1"/>
  <c r="P37" i="1" s="1"/>
  <c r="P30" i="1"/>
  <c r="Q34" i="1"/>
  <c r="P34" i="1" s="1"/>
  <c r="Q28" i="1"/>
  <c r="P28" i="1" s="1"/>
  <c r="O22" i="1"/>
  <c r="Q21" i="1"/>
  <c r="P21" i="1" s="1"/>
  <c r="Q27" i="1"/>
  <c r="P27" i="1" s="1"/>
  <c r="Q33" i="1"/>
  <c r="P33" i="1" s="1"/>
  <c r="Q11" i="1"/>
  <c r="P11" i="1" s="1"/>
  <c r="Q8" i="1"/>
  <c r="P8" i="1" s="1"/>
  <c r="Q15" i="1"/>
  <c r="P15" i="1" s="1"/>
  <c r="Q24" i="1"/>
  <c r="P24" i="1" s="1"/>
  <c r="Q25" i="1"/>
  <c r="P25" i="1" s="1"/>
  <c r="Q14" i="1"/>
  <c r="P14" i="1" s="1"/>
  <c r="Q31" i="1"/>
  <c r="P31" i="1" s="1"/>
  <c r="O33" i="1"/>
  <c r="Q17" i="1"/>
  <c r="P17" i="1" s="1"/>
  <c r="O25" i="1"/>
  <c r="P6" i="1"/>
  <c r="Q13" i="1"/>
  <c r="P13" i="1" s="1"/>
  <c r="Q18" i="1"/>
  <c r="P18" i="1" s="1"/>
  <c r="P32" i="1"/>
  <c r="Q22" i="1"/>
  <c r="P22" i="1" s="1"/>
  <c r="Q23" i="1"/>
  <c r="P23" i="1" s="1"/>
  <c r="Q26" i="1"/>
  <c r="P26" i="1" s="1"/>
  <c r="Q29" i="1"/>
  <c r="P29" i="1" s="1"/>
  <c r="Q35" i="1"/>
  <c r="P35" i="1" s="1"/>
  <c r="Q9" i="1"/>
  <c r="P9" i="1" s="1"/>
  <c r="Q10" i="1"/>
  <c r="P10" i="1" s="1"/>
  <c r="Q12" i="1"/>
  <c r="P12" i="1" s="1"/>
  <c r="Q19" i="1"/>
  <c r="P19" i="1" s="1"/>
  <c r="P20" i="1"/>
  <c r="Q7" i="1"/>
  <c r="P7" i="1" s="1"/>
  <c r="Q16" i="1"/>
  <c r="P16" i="1" s="1"/>
  <c r="A25" i="1"/>
  <c r="Q36" i="1"/>
  <c r="P36" i="1" s="1"/>
  <c r="B27" i="3" l="1"/>
  <c r="C26" i="3"/>
  <c r="A26" i="3"/>
  <c r="C26" i="2"/>
  <c r="B27" i="2"/>
  <c r="A26" i="2"/>
  <c r="O9" i="1"/>
  <c r="O10" i="1"/>
  <c r="O29" i="1"/>
  <c r="O37" i="1"/>
  <c r="O18" i="1"/>
  <c r="O27" i="1"/>
  <c r="O30" i="1"/>
  <c r="O20" i="1"/>
  <c r="O24" i="1"/>
  <c r="O31" i="1"/>
  <c r="O23" i="1"/>
  <c r="O21" i="1"/>
  <c r="O34" i="1"/>
  <c r="O28" i="1"/>
  <c r="O32" i="1"/>
  <c r="O26" i="1"/>
  <c r="O6" i="1"/>
  <c r="O19" i="1"/>
  <c r="O36" i="1"/>
  <c r="O35" i="1"/>
  <c r="O7" i="1"/>
  <c r="O8" i="1"/>
  <c r="B27" i="1"/>
  <c r="C27" i="1" s="1"/>
  <c r="A26" i="1"/>
  <c r="C27" i="3" l="1"/>
  <c r="B28" i="3"/>
  <c r="A27" i="3"/>
  <c r="C27" i="2"/>
  <c r="B28" i="2"/>
  <c r="A27" i="2"/>
  <c r="B28" i="1"/>
  <c r="C28" i="1" s="1"/>
  <c r="A27" i="1"/>
  <c r="B29" i="3" l="1"/>
  <c r="A28" i="3"/>
  <c r="C28" i="3"/>
  <c r="B29" i="2"/>
  <c r="A28" i="2"/>
  <c r="C28" i="2"/>
  <c r="B29" i="1"/>
  <c r="C29" i="1" s="1"/>
  <c r="A28" i="1"/>
  <c r="B30" i="3" l="1"/>
  <c r="A29" i="3"/>
  <c r="C29" i="3"/>
  <c r="B30" i="2"/>
  <c r="A29" i="2"/>
  <c r="C29" i="2"/>
  <c r="B30" i="1"/>
  <c r="C30" i="1" s="1"/>
  <c r="A29" i="1"/>
  <c r="C30" i="3" l="1"/>
  <c r="B31" i="3"/>
  <c r="A30" i="3"/>
  <c r="C30" i="2"/>
  <c r="B31" i="2"/>
  <c r="A30" i="2"/>
  <c r="B31" i="1"/>
  <c r="C31" i="1" s="1"/>
  <c r="A30" i="1"/>
  <c r="C31" i="3" l="1"/>
  <c r="B32" i="3"/>
  <c r="A31" i="3"/>
  <c r="C31" i="2"/>
  <c r="B32" i="2"/>
  <c r="A31" i="2"/>
  <c r="B32" i="1"/>
  <c r="C32" i="1" s="1"/>
  <c r="A31" i="1"/>
  <c r="C32" i="3" l="1"/>
  <c r="B33" i="3"/>
  <c r="A32" i="3"/>
  <c r="C32" i="2"/>
  <c r="B33" i="2"/>
  <c r="A32" i="2"/>
  <c r="B33" i="1"/>
  <c r="C33" i="1" s="1"/>
  <c r="A32" i="1"/>
  <c r="C33" i="3" l="1"/>
  <c r="B34" i="3"/>
  <c r="A33" i="3"/>
  <c r="C33" i="2"/>
  <c r="A33" i="2"/>
  <c r="B34" i="2"/>
  <c r="B34" i="1"/>
  <c r="C34" i="1" s="1"/>
  <c r="A33" i="1"/>
  <c r="B35" i="3" l="1"/>
  <c r="A34" i="3"/>
  <c r="C34" i="3"/>
  <c r="B35" i="2"/>
  <c r="A34" i="2"/>
  <c r="C34" i="2"/>
  <c r="B35" i="1"/>
  <c r="C35" i="1" s="1"/>
  <c r="A34" i="1"/>
  <c r="B36" i="3" l="1"/>
  <c r="A35" i="3"/>
  <c r="C35" i="3"/>
  <c r="B36" i="2"/>
  <c r="A35" i="2"/>
  <c r="C35" i="2"/>
  <c r="B36" i="1"/>
  <c r="C36" i="1" s="1"/>
  <c r="A35" i="1"/>
  <c r="C36" i="3" l="1"/>
  <c r="B37" i="3"/>
  <c r="A36" i="3"/>
  <c r="C36" i="2"/>
  <c r="B37" i="2"/>
  <c r="A36" i="2"/>
  <c r="B37" i="1"/>
  <c r="C37" i="1" s="1"/>
  <c r="A36" i="1"/>
  <c r="C37" i="3" l="1"/>
  <c r="B38" i="3"/>
  <c r="A37" i="3"/>
  <c r="C37" i="2"/>
  <c r="B38" i="2"/>
  <c r="A37" i="2"/>
  <c r="B38" i="1"/>
  <c r="C38" i="1" s="1"/>
  <c r="A37" i="1"/>
  <c r="C38" i="3" l="1"/>
  <c r="A38" i="3"/>
  <c r="B39" i="3"/>
  <c r="C38" i="2"/>
  <c r="B39" i="2"/>
  <c r="A38" i="2"/>
  <c r="B39" i="1"/>
  <c r="C39" i="1" s="1"/>
  <c r="A38" i="1"/>
  <c r="C39" i="3" l="1"/>
  <c r="B40" i="3"/>
  <c r="A39" i="3"/>
  <c r="C39" i="2"/>
  <c r="B40" i="2"/>
  <c r="A39" i="2"/>
  <c r="B40" i="1"/>
  <c r="C40" i="1" s="1"/>
  <c r="A39" i="1"/>
  <c r="B41" i="3" l="1"/>
  <c r="A40" i="3"/>
  <c r="C40" i="3"/>
  <c r="B41" i="2"/>
  <c r="A40" i="2"/>
  <c r="C40" i="2"/>
  <c r="B41" i="1"/>
  <c r="C41" i="1" s="1"/>
  <c r="A40" i="1"/>
  <c r="B42" i="3" l="1"/>
  <c r="A41" i="3"/>
  <c r="C41" i="3"/>
  <c r="B42" i="2"/>
  <c r="A41" i="2"/>
  <c r="C41" i="2"/>
  <c r="B42" i="1"/>
  <c r="C42" i="1" s="1"/>
  <c r="A41" i="1"/>
  <c r="C42" i="3" l="1"/>
  <c r="B43" i="3"/>
  <c r="A42" i="3"/>
  <c r="C42" i="2"/>
  <c r="B43" i="2"/>
  <c r="A42" i="2"/>
  <c r="B43" i="1"/>
  <c r="C43" i="1" s="1"/>
  <c r="A42" i="1"/>
  <c r="C43" i="3" l="1"/>
  <c r="B44" i="3"/>
  <c r="A43" i="3"/>
  <c r="C43" i="2"/>
  <c r="B44" i="2"/>
  <c r="A43" i="2"/>
  <c r="B44" i="1"/>
  <c r="C44" i="1" s="1"/>
  <c r="A43" i="1"/>
  <c r="B45" i="3" l="1"/>
  <c r="C44" i="3"/>
  <c r="A44" i="3"/>
  <c r="C44" i="2"/>
  <c r="B45" i="2"/>
  <c r="A44" i="2"/>
  <c r="B45" i="1"/>
  <c r="C45" i="1" s="1"/>
  <c r="A44" i="1"/>
  <c r="C45" i="3" l="1"/>
  <c r="B46" i="3"/>
  <c r="A45" i="3"/>
  <c r="C45" i="2"/>
  <c r="B46" i="2"/>
  <c r="A45" i="2"/>
  <c r="B46" i="1"/>
  <c r="C46" i="1" s="1"/>
  <c r="A45" i="1"/>
  <c r="B47" i="3" l="1"/>
  <c r="A46" i="3"/>
  <c r="C46" i="3"/>
  <c r="B47" i="2"/>
  <c r="A46" i="2"/>
  <c r="C46" i="2"/>
  <c r="B47" i="1"/>
  <c r="C47" i="1" s="1"/>
  <c r="A46" i="1"/>
  <c r="B48" i="3" l="1"/>
  <c r="A47" i="3"/>
  <c r="C47" i="3"/>
  <c r="B48" i="2"/>
  <c r="A47" i="2"/>
  <c r="C47" i="2"/>
  <c r="B48" i="1"/>
  <c r="C48" i="1" s="1"/>
  <c r="A47" i="1"/>
  <c r="C48" i="3" l="1"/>
  <c r="B49" i="3"/>
  <c r="A48" i="3"/>
  <c r="C48" i="2"/>
  <c r="B49" i="2"/>
  <c r="A48" i="2"/>
  <c r="B49" i="1"/>
  <c r="C49" i="1" s="1"/>
  <c r="A48" i="1"/>
  <c r="C49" i="3" l="1"/>
  <c r="B50" i="3"/>
  <c r="A49" i="3"/>
  <c r="C49" i="2"/>
  <c r="B50" i="2"/>
  <c r="A49" i="2"/>
  <c r="B50" i="1"/>
  <c r="C50" i="1" s="1"/>
  <c r="A49" i="1"/>
  <c r="B51" i="3" l="1"/>
  <c r="C50" i="3"/>
  <c r="A50" i="3"/>
  <c r="C50" i="2"/>
  <c r="B51" i="2"/>
  <c r="A50" i="2"/>
  <c r="B51" i="1"/>
  <c r="C51" i="1" s="1"/>
  <c r="A50" i="1"/>
  <c r="C51" i="3" l="1"/>
  <c r="B52" i="3"/>
  <c r="A51" i="3"/>
  <c r="C51" i="2"/>
  <c r="B52" i="2"/>
  <c r="A51" i="2"/>
  <c r="B52" i="1"/>
  <c r="C52" i="1" s="1"/>
  <c r="A51" i="1"/>
  <c r="B53" i="3" l="1"/>
  <c r="A52" i="3"/>
  <c r="C52" i="3"/>
  <c r="B53" i="2"/>
  <c r="A52" i="2"/>
  <c r="C52" i="2"/>
  <c r="B53" i="1"/>
  <c r="C53" i="1" s="1"/>
  <c r="A52" i="1"/>
  <c r="B54" i="3" l="1"/>
  <c r="A53" i="3"/>
  <c r="C53" i="3"/>
  <c r="B54" i="2"/>
  <c r="A53" i="2"/>
  <c r="C53" i="2"/>
  <c r="B54" i="1"/>
  <c r="C54" i="1" s="1"/>
  <c r="A53" i="1"/>
  <c r="C54" i="3" l="1"/>
  <c r="A54" i="3"/>
  <c r="B55" i="3"/>
  <c r="C54" i="2"/>
  <c r="A54" i="2"/>
  <c r="B55" i="2"/>
  <c r="A54" i="1"/>
  <c r="B55" i="1"/>
  <c r="C55" i="1" s="1"/>
  <c r="C55" i="3" l="1"/>
  <c r="B56" i="3"/>
  <c r="C55" i="2"/>
  <c r="B56" i="2"/>
  <c r="B56" i="1"/>
  <c r="C56" i="1" s="1"/>
  <c r="C56" i="3" l="1"/>
  <c r="A56" i="3"/>
  <c r="C56" i="2"/>
  <c r="A56" i="2"/>
  <c r="A56" i="1"/>
</calcChain>
</file>

<file path=xl/sharedStrings.xml><?xml version="1.0" encoding="utf-8"?>
<sst xmlns="http://schemas.openxmlformats.org/spreadsheetml/2006/main" count="60" uniqueCount="19">
  <si>
    <t>努力通帳</t>
  </si>
  <si>
    <t>目標１</t>
  </si>
  <si>
    <t>目標２</t>
  </si>
  <si>
    <t>目標３</t>
  </si>
  <si>
    <t>一日平均</t>
  </si>
  <si>
    <t>勉強時間の合計</t>
  </si>
  <si>
    <t>今日</t>
  </si>
  <si>
    <t>勉強時間</t>
  </si>
  <si>
    <t>累 計</t>
  </si>
  <si>
    <r>
      <rPr>
        <b/>
        <sz val="12"/>
        <color rgb="FFFFFFFF"/>
        <rFont val="Barlow"/>
      </rPr>
      <t>日</t>
    </r>
  </si>
  <si>
    <r>
      <rPr>
        <b/>
        <sz val="12"/>
        <color rgb="FFFFFFFF"/>
        <rFont val="Barlow"/>
      </rPr>
      <t>曜</t>
    </r>
    <r>
      <rPr>
        <b/>
        <sz val="12"/>
        <color rgb="FFFFFFFF"/>
        <rFont val="Arial"/>
        <family val="2"/>
      </rPr>
      <t xml:space="preserve"> </t>
    </r>
    <r>
      <rPr>
        <b/>
        <sz val="12"/>
        <color rgb="FFFFFFFF"/>
        <rFont val="Barlow"/>
      </rPr>
      <t>日</t>
    </r>
  </si>
  <si>
    <r>
      <rPr>
        <b/>
        <sz val="12"/>
        <color rgb="FFFFFF00"/>
        <rFont val="Arial"/>
        <family val="3"/>
        <charset val="128"/>
        <scheme val="major"/>
      </rPr>
      <t>↓共感・１分間ゲームシートに書いた「３つの目標」を選ぼう↓</t>
    </r>
  </si>
  <si>
    <r>
      <rPr>
        <b/>
        <sz val="12"/>
        <color rgb="FFFFFFFF"/>
        <rFont val="Arial"/>
        <family val="3"/>
        <charset val="128"/>
        <scheme val="major"/>
      </rPr>
      <t>１．できたらスゴイ目標</t>
    </r>
  </si>
  <si>
    <r>
      <rPr>
        <b/>
        <sz val="12"/>
        <color rgb="FFFFFF00"/>
        <rFont val="Arial"/>
        <family val="3"/>
        <charset val="128"/>
        <scheme val="major"/>
      </rPr>
      <t>２．自信のある目標</t>
    </r>
    <r>
      <rPr>
        <b/>
        <sz val="7"/>
        <color rgb="FFFFFF00"/>
        <rFont val="Arial"/>
        <family val="3"/>
        <charset val="128"/>
        <scheme val="major"/>
      </rPr>
      <t>（フッフッフ）</t>
    </r>
  </si>
  <si>
    <r>
      <rPr>
        <b/>
        <sz val="12"/>
        <color rgb="FFFFFFFF"/>
        <rFont val="Arial"/>
        <family val="3"/>
        <charset val="128"/>
        <scheme val="major"/>
      </rPr>
      <t>３．確実にできる目標</t>
    </r>
  </si>
  <si>
    <r>
      <rPr>
        <b/>
        <sz val="12"/>
        <color rgb="FFFF9900"/>
        <rFont val="Arial"/>
        <family val="3"/>
        <charset val="128"/>
        <scheme val="major"/>
      </rPr>
      <t>一日平均勉強時間</t>
    </r>
  </si>
  <si>
    <r>
      <rPr>
        <b/>
        <sz val="12"/>
        <color rgb="FFFF0000"/>
        <rFont val="Arial"/>
        <family val="3"/>
        <charset val="128"/>
        <scheme val="major"/>
      </rPr>
      <t>勉強時間合計</t>
    </r>
  </si>
  <si>
    <t>年</t>
    <rPh sb="0" eb="1">
      <t>ネン</t>
    </rPh>
    <phoneticPr fontId="20"/>
  </si>
  <si>
    <t>月</t>
    <rPh sb="0" eb="1">
      <t>ツキ</t>
    </rPh>
    <phoneticPr fontId="20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</si>
</sst>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76" formatCode="m"/>
    <numFmt numFmtId="177" formatCode="yyyy/mm/dd"/>
    <numFmt numFmtId="178" formatCode="h&quot;：&quot;mm"/>
    <numFmt numFmtId="179" formatCode="m&quot;月&quot;"/>
    <numFmt numFmtId="180" formatCode="d&quot;日&quot;"/>
    <numFmt numFmtId="181" formatCode="[h]:mm"/>
    <numFmt numFmtId="182" formatCode="#,##0&quot;円&quot;"/>
    <numFmt numFmtId="183" formatCode="d"/>
    <numFmt numFmtId="184" formatCode="&quot;１日で &quot;h&quot;時間 &quot;mm&quot;分以上&quot;"/>
    <numFmt numFmtId="185" formatCode="0.000000_ "/>
    <numFmt numFmtId="186" formatCode="h&quot; 時間 &quot;mm&quot; 分&quot;"/>
    <numFmt numFmtId="187" formatCode="&quot;約 &quot;[h]&quot; 時 間&quot;"/>
  </numFmts>
  <fonts count="47" x14ac:knownFonts="1">
    <font>
      <sz val="10"/>
      <color rgb="FF000000"/>
      <name val="Arial"/>
      <scheme val="minor"/>
    </font>
    <font>
      <sz val="10"/>
      <color theme="0"/>
      <name val="Barlow"/>
    </font>
    <font>
      <b/>
      <sz val="12"/>
      <color rgb="FFFFFFFF"/>
      <name val="Barlow"/>
    </font>
    <font>
      <sz val="10"/>
      <color rgb="FFFFFFFF"/>
      <name val="Barlow"/>
    </font>
    <font>
      <sz val="10"/>
      <color theme="1"/>
      <name val="Arial"/>
      <family val="2"/>
    </font>
    <font>
      <b/>
      <sz val="12"/>
      <color rgb="FFFFFF00"/>
      <name val="Barlow"/>
    </font>
    <font>
      <b/>
      <sz val="10"/>
      <color theme="0"/>
      <name val="Arial"/>
      <family val="2"/>
    </font>
    <font>
      <sz val="7"/>
      <color theme="1"/>
      <name val="Arial"/>
      <family val="2"/>
    </font>
    <font>
      <sz val="7"/>
      <color theme="1"/>
      <name val="Arial"/>
      <family val="2"/>
      <scheme val="minor"/>
    </font>
    <font>
      <b/>
      <sz val="14"/>
      <color rgb="FFFFFF00"/>
      <name val="Barlow"/>
    </font>
    <font>
      <sz val="10"/>
      <name val="Arial"/>
      <family val="2"/>
    </font>
    <font>
      <sz val="10"/>
      <color rgb="FFFFFF00"/>
      <name val="Barlow"/>
    </font>
    <font>
      <b/>
      <sz val="14"/>
      <color rgb="FF000000"/>
      <name val="Barlow"/>
    </font>
    <font>
      <b/>
      <sz val="11"/>
      <color rgb="FFFFFF00"/>
      <name val="Barlow"/>
    </font>
    <font>
      <sz val="12"/>
      <color rgb="FFFFFFFF"/>
      <name val="Barlow"/>
    </font>
    <font>
      <b/>
      <sz val="11"/>
      <color theme="0"/>
      <name val="Barlow"/>
    </font>
    <font>
      <b/>
      <sz val="11"/>
      <color rgb="FF5891AD"/>
      <name val="Arial"/>
      <family val="2"/>
      <scheme val="minor"/>
    </font>
    <font>
      <sz val="10"/>
      <color theme="1"/>
      <name val="Arial"/>
      <family val="2"/>
      <scheme val="minor"/>
    </font>
    <font>
      <b/>
      <sz val="11"/>
      <color rgb="FFFFFFFF"/>
      <name val="Barlow"/>
    </font>
    <font>
      <sz val="10"/>
      <color rgb="FF000000"/>
      <name val="Barlow"/>
    </font>
    <font>
      <sz val="6"/>
      <name val="Arial"/>
      <family val="3"/>
      <charset val="128"/>
      <scheme val="minor"/>
    </font>
    <font>
      <b/>
      <sz val="33"/>
      <color rgb="FFFFFF00"/>
      <name val="BIZ UDPゴシック"/>
      <family val="3"/>
      <charset val="128"/>
    </font>
    <font>
      <sz val="20"/>
      <color rgb="FFFFFFFF"/>
      <name val="HG創英角ｺﾞｼｯｸUB"/>
      <family val="3"/>
      <charset val="128"/>
    </font>
    <font>
      <b/>
      <sz val="12"/>
      <color rgb="FFFFFFFF"/>
      <name val="Arial"/>
      <family val="2"/>
    </font>
    <font>
      <b/>
      <sz val="11"/>
      <color theme="0"/>
      <name val="Arial"/>
      <family val="2"/>
    </font>
    <font>
      <b/>
      <sz val="10"/>
      <color rgb="FFFFFF00"/>
      <name val="Arial"/>
      <family val="2"/>
      <scheme val="major"/>
    </font>
    <font>
      <b/>
      <sz val="14"/>
      <color rgb="FFFFFF00"/>
      <name val="Arial"/>
      <family val="2"/>
      <scheme val="major"/>
    </font>
    <font>
      <b/>
      <sz val="12"/>
      <color rgb="FFFFFF00"/>
      <name val="Arial"/>
      <family val="2"/>
      <scheme val="major"/>
    </font>
    <font>
      <b/>
      <sz val="12"/>
      <color rgb="FFFFFF00"/>
      <name val="Arial"/>
      <family val="3"/>
      <charset val="128"/>
      <scheme val="major"/>
    </font>
    <font>
      <b/>
      <sz val="10"/>
      <color theme="0"/>
      <name val="Arial"/>
      <family val="2"/>
      <scheme val="major"/>
    </font>
    <font>
      <b/>
      <sz val="12"/>
      <color rgb="FFFFFFFF"/>
      <name val="Arial"/>
      <family val="2"/>
      <scheme val="major"/>
    </font>
    <font>
      <b/>
      <sz val="12"/>
      <color rgb="FFFFFFFF"/>
      <name val="Arial"/>
      <family val="3"/>
      <charset val="128"/>
      <scheme val="major"/>
    </font>
    <font>
      <b/>
      <sz val="12"/>
      <color rgb="FF000000"/>
      <name val="Arial"/>
      <family val="2"/>
      <scheme val="major"/>
    </font>
    <font>
      <b/>
      <sz val="10"/>
      <name val="Arial"/>
      <family val="2"/>
      <scheme val="major"/>
    </font>
    <font>
      <b/>
      <sz val="7"/>
      <color rgb="FFFFFF00"/>
      <name val="Arial"/>
      <family val="3"/>
      <charset val="128"/>
      <scheme val="major"/>
    </font>
    <font>
      <b/>
      <sz val="10"/>
      <color rgb="FFFFFFFF"/>
      <name val="Arial"/>
      <family val="2"/>
      <scheme val="major"/>
    </font>
    <font>
      <b/>
      <sz val="10"/>
      <color rgb="FF000000"/>
      <name val="Arial"/>
      <family val="2"/>
      <scheme val="major"/>
    </font>
    <font>
      <b/>
      <sz val="12"/>
      <color rgb="FFFF9900"/>
      <name val="Arial"/>
      <family val="2"/>
      <scheme val="major"/>
    </font>
    <font>
      <b/>
      <sz val="12"/>
      <color rgb="FFFF9900"/>
      <name val="Arial"/>
      <family val="3"/>
      <charset val="128"/>
      <scheme val="major"/>
    </font>
    <font>
      <b/>
      <sz val="12"/>
      <color rgb="FFFF0000"/>
      <name val="Arial"/>
      <family val="2"/>
      <scheme val="major"/>
    </font>
    <font>
      <b/>
      <sz val="12"/>
      <color rgb="FFFF0000"/>
      <name val="Arial"/>
      <family val="3"/>
      <charset val="128"/>
      <scheme val="major"/>
    </font>
    <font>
      <sz val="6"/>
      <color rgb="FF5891AD"/>
      <name val="Arial"/>
      <family val="2"/>
      <scheme val="minor"/>
    </font>
    <font>
      <sz val="6"/>
      <color rgb="FF5891AD"/>
      <name val="Arial"/>
      <family val="2"/>
    </font>
    <font>
      <b/>
      <sz val="10"/>
      <name val="Arial"/>
      <family val="2"/>
    </font>
    <font>
      <b/>
      <sz val="16"/>
      <color rgb="FFFFFFFF"/>
      <name val="ＭＳ Ｐゴシック"/>
      <family val="3"/>
      <charset val="128"/>
    </font>
    <font>
      <b/>
      <sz val="20"/>
      <color rgb="FFFFFF00"/>
      <name val="Barlow"/>
    </font>
    <font>
      <b/>
      <sz val="28"/>
      <color rgb="FFFFFF00"/>
      <name val="Barlow"/>
    </font>
  </fonts>
  <fills count="9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rgb="FF5891AD"/>
        <bgColor rgb="FF5891AD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000000"/>
        <bgColor rgb="FF000000"/>
      </patternFill>
    </fill>
    <fill>
      <patternFill patternType="solid">
        <fgColor rgb="FF5891AD"/>
        <bgColor theme="4"/>
      </patternFill>
    </fill>
    <fill>
      <patternFill patternType="solid">
        <fgColor theme="0"/>
        <bgColor indexed="64"/>
      </patternFill>
    </fill>
  </fills>
  <borders count="50">
    <border>
      <left/>
      <right/>
      <top/>
      <bottom/>
      <diagonal/>
    </border>
    <border>
      <left style="medium">
        <color rgb="FF5891AD"/>
      </left>
      <right style="medium">
        <color rgb="FF5891AD"/>
      </right>
      <top style="medium">
        <color rgb="FF5891AD"/>
      </top>
      <bottom style="medium">
        <color rgb="FF5891AD"/>
      </bottom>
      <diagonal/>
    </border>
    <border>
      <left style="medium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/>
      <top/>
      <bottom style="thin">
        <color rgb="FFFFFFFF"/>
      </bottom>
      <diagonal/>
    </border>
    <border>
      <left style="medium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medium">
        <color rgb="FFFFFFFF"/>
      </left>
      <right style="thin">
        <color rgb="FFFFFFFF"/>
      </right>
      <top style="thin">
        <color rgb="FFFFFFFF"/>
      </top>
      <bottom style="medium">
        <color rgb="FFFFFFFF"/>
      </bottom>
      <diagonal/>
    </border>
    <border>
      <left style="thin">
        <color rgb="FFFFFFFF"/>
      </left>
      <right/>
      <top style="thin">
        <color rgb="FFFFFFFF"/>
      </top>
      <bottom style="medium">
        <color rgb="FFFFFFFF"/>
      </bottom>
      <diagonal/>
    </border>
    <border>
      <left style="medium">
        <color rgb="FF000000"/>
      </left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thin">
        <color rgb="FFFFFFFF"/>
      </right>
      <top/>
      <bottom style="thin">
        <color rgb="FFFFFFFF"/>
      </bottom>
      <diagonal/>
    </border>
    <border>
      <left style="medium">
        <color theme="0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medium">
        <color theme="0"/>
      </left>
      <right style="thin">
        <color rgb="FFFFFFFF"/>
      </right>
      <top style="thin">
        <color rgb="FFFFFFFF"/>
      </top>
      <bottom style="medium">
        <color theme="0"/>
      </bottom>
      <diagonal/>
    </border>
    <border>
      <left style="thin">
        <color rgb="FFFFFFFF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/>
      <right style="medium">
        <color rgb="FFFFFFFF"/>
      </right>
      <top style="medium">
        <color rgb="FFFFFFFF"/>
      </top>
      <bottom/>
      <diagonal/>
    </border>
    <border>
      <left style="medium">
        <color theme="0"/>
      </left>
      <right style="thin">
        <color rgb="FFFFFFFF"/>
      </right>
      <top style="medium">
        <color theme="0"/>
      </top>
      <bottom style="medium">
        <color theme="0"/>
      </bottom>
      <diagonal/>
    </border>
    <border>
      <left style="thin">
        <color rgb="FFFFFFFF"/>
      </left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medium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FFFFFF"/>
      </right>
      <top style="medium">
        <color rgb="FF000000"/>
      </top>
      <bottom/>
      <diagonal/>
    </border>
    <border>
      <left style="thin">
        <color rgb="FFFFFFFF"/>
      </left>
      <right style="thin">
        <color rgb="FFFFFFFF"/>
      </right>
      <top style="medium">
        <color rgb="FF000000"/>
      </top>
      <bottom/>
      <diagonal/>
    </border>
    <border>
      <left style="thin">
        <color rgb="FFFFFFFF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FFFFFF"/>
      </right>
      <top/>
      <bottom style="medium">
        <color rgb="FF000000"/>
      </bottom>
      <diagonal/>
    </border>
    <border>
      <left style="thin">
        <color rgb="FFFFFFFF"/>
      </left>
      <right style="thin">
        <color rgb="FFFFFFFF"/>
      </right>
      <top/>
      <bottom style="medium">
        <color rgb="FF000000"/>
      </bottom>
      <diagonal/>
    </border>
    <border>
      <left style="thin">
        <color rgb="FFFFFFFF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FFFFFF"/>
      </right>
      <top style="hair">
        <color theme="0"/>
      </top>
      <bottom style="hair">
        <color theme="0"/>
      </bottom>
      <diagonal/>
    </border>
    <border>
      <left style="thin">
        <color rgb="FFFFFFFF"/>
      </left>
      <right style="thin">
        <color rgb="FFFFFFFF"/>
      </right>
      <top style="hair">
        <color theme="0"/>
      </top>
      <bottom style="hair">
        <color theme="0"/>
      </bottom>
      <diagonal/>
    </border>
    <border>
      <left style="thin">
        <color rgb="FFFFFFFF"/>
      </left>
      <right style="thin">
        <color rgb="FF000000"/>
      </right>
      <top style="hair">
        <color theme="0"/>
      </top>
      <bottom style="hair">
        <color theme="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hair">
        <color theme="0"/>
      </top>
      <bottom/>
      <diagonal/>
    </border>
    <border>
      <left/>
      <right/>
      <top style="hair">
        <color theme="0"/>
      </top>
      <bottom/>
      <diagonal/>
    </border>
    <border>
      <left/>
      <right style="medium">
        <color rgb="FF000000"/>
      </right>
      <top style="hair">
        <color theme="0"/>
      </top>
      <bottom/>
      <diagonal/>
    </border>
    <border>
      <left style="medium">
        <color theme="0"/>
      </left>
      <right style="medium">
        <color theme="0"/>
      </right>
      <top/>
      <bottom style="thin">
        <color rgb="FFFFFFFF"/>
      </bottom>
      <diagonal/>
    </border>
    <border>
      <left style="medium">
        <color theme="0"/>
      </left>
      <right style="medium">
        <color theme="0"/>
      </right>
      <top style="thin">
        <color rgb="FFFFFFFF"/>
      </top>
      <bottom style="thin">
        <color rgb="FFFFFFFF"/>
      </bottom>
      <diagonal/>
    </border>
    <border>
      <left style="medium">
        <color theme="0"/>
      </left>
      <right style="medium">
        <color theme="0"/>
      </right>
      <top style="thin">
        <color rgb="FFFFFFFF"/>
      </top>
      <bottom style="medium">
        <color theme="0"/>
      </bottom>
      <diagonal/>
    </border>
  </borders>
  <cellStyleXfs count="1">
    <xf numFmtId="0" fontId="0" fillId="0" borderId="0"/>
  </cellStyleXfs>
  <cellXfs count="107">
    <xf numFmtId="0" fontId="0" fillId="0" borderId="0" xfId="0" applyFont="1" applyAlignment="1"/>
    <xf numFmtId="177" fontId="4" fillId="4" borderId="0" xfId="0" applyNumberFormat="1" applyFont="1" applyFill="1" applyAlignment="1">
      <alignment horizontal="right"/>
    </xf>
    <xf numFmtId="178" fontId="4" fillId="4" borderId="0" xfId="0" applyNumberFormat="1" applyFont="1" applyFill="1" applyAlignment="1">
      <alignment horizontal="right"/>
    </xf>
    <xf numFmtId="20" fontId="4" fillId="4" borderId="0" xfId="0" applyNumberFormat="1" applyFont="1" applyFill="1" applyAlignment="1">
      <alignment horizontal="right"/>
    </xf>
    <xf numFmtId="0" fontId="6" fillId="5" borderId="0" xfId="0" applyFont="1" applyFill="1" applyAlignment="1">
      <alignment horizontal="left"/>
    </xf>
    <xf numFmtId="4" fontId="6" fillId="5" borderId="0" xfId="0" applyNumberFormat="1" applyFont="1" applyFill="1" applyAlignment="1">
      <alignment horizontal="right"/>
    </xf>
    <xf numFmtId="178" fontId="6" fillId="5" borderId="0" xfId="0" applyNumberFormat="1" applyFont="1" applyFill="1" applyAlignment="1">
      <alignment horizontal="right"/>
    </xf>
    <xf numFmtId="178" fontId="4" fillId="5" borderId="0" xfId="0" applyNumberFormat="1" applyFont="1" applyFill="1" applyAlignment="1">
      <alignment horizontal="right"/>
    </xf>
    <xf numFmtId="4" fontId="4" fillId="4" borderId="0" xfId="0" applyNumberFormat="1" applyFont="1" applyFill="1" applyAlignment="1">
      <alignment horizontal="right"/>
    </xf>
    <xf numFmtId="0" fontId="7" fillId="4" borderId="0" xfId="0" applyFont="1" applyFill="1" applyAlignment="1">
      <alignment horizontal="right" wrapText="1"/>
    </xf>
    <xf numFmtId="0" fontId="8" fillId="0" borderId="0" xfId="0" applyFont="1" applyAlignment="1">
      <alignment wrapText="1"/>
    </xf>
    <xf numFmtId="3" fontId="4" fillId="4" borderId="0" xfId="0" applyNumberFormat="1" applyFont="1" applyFill="1" applyAlignment="1">
      <alignment horizontal="right"/>
    </xf>
    <xf numFmtId="0" fontId="1" fillId="4" borderId="0" xfId="0" applyFont="1" applyFill="1"/>
    <xf numFmtId="0" fontId="19" fillId="4" borderId="0" xfId="0" applyFont="1" applyFill="1" applyAlignment="1"/>
    <xf numFmtId="0" fontId="3" fillId="4" borderId="0" xfId="0" applyFont="1" applyFill="1" applyAlignment="1"/>
    <xf numFmtId="3" fontId="17" fillId="0" borderId="0" xfId="0" applyNumberFormat="1" applyFont="1"/>
    <xf numFmtId="185" fontId="4" fillId="4" borderId="0" xfId="0" applyNumberFormat="1" applyFont="1" applyFill="1" applyAlignment="1">
      <alignment horizontal="right"/>
    </xf>
    <xf numFmtId="180" fontId="24" fillId="2" borderId="2" xfId="0" applyNumberFormat="1" applyFont="1" applyFill="1" applyBorder="1" applyAlignment="1" applyProtection="1">
      <alignment horizontal="center"/>
      <protection hidden="1"/>
    </xf>
    <xf numFmtId="181" fontId="18" fillId="2" borderId="47" xfId="0" applyNumberFormat="1" applyFont="1" applyFill="1" applyBorder="1" applyAlignment="1" applyProtection="1">
      <protection hidden="1"/>
    </xf>
    <xf numFmtId="180" fontId="24" fillId="2" borderId="5" xfId="0" applyNumberFormat="1" applyFont="1" applyFill="1" applyBorder="1" applyAlignment="1" applyProtection="1">
      <alignment horizontal="center"/>
      <protection hidden="1"/>
    </xf>
    <xf numFmtId="181" fontId="18" fillId="2" borderId="48" xfId="0" applyNumberFormat="1" applyFont="1" applyFill="1" applyBorder="1" applyAlignment="1" applyProtection="1">
      <protection hidden="1"/>
    </xf>
    <xf numFmtId="180" fontId="24" fillId="2" borderId="7" xfId="0" applyNumberFormat="1" applyFont="1" applyFill="1" applyBorder="1" applyAlignment="1" applyProtection="1">
      <alignment horizontal="center"/>
      <protection hidden="1"/>
    </xf>
    <xf numFmtId="181" fontId="18" fillId="2" borderId="49" xfId="0" applyNumberFormat="1" applyFont="1" applyFill="1" applyBorder="1" applyAlignment="1" applyProtection="1">
      <protection hidden="1"/>
    </xf>
    <xf numFmtId="20" fontId="16" fillId="0" borderId="11" xfId="0" applyNumberFormat="1" applyFont="1" applyBorder="1" applyAlignment="1" applyProtection="1">
      <alignment horizontal="right"/>
      <protection locked="0" hidden="1"/>
    </xf>
    <xf numFmtId="20" fontId="16" fillId="0" borderId="12" xfId="0" applyNumberFormat="1" applyFont="1" applyBorder="1" applyAlignment="1" applyProtection="1">
      <alignment horizontal="right"/>
      <protection locked="0" hidden="1"/>
    </xf>
    <xf numFmtId="20" fontId="16" fillId="0" borderId="13" xfId="0" applyNumberFormat="1" applyFont="1" applyBorder="1" applyAlignment="1" applyProtection="1">
      <alignment horizontal="right"/>
      <protection locked="0" hidden="1"/>
    </xf>
    <xf numFmtId="49" fontId="1" fillId="2" borderId="0" xfId="0" applyNumberFormat="1" applyFont="1" applyFill="1" applyAlignment="1" applyProtection="1">
      <protection hidden="1"/>
    </xf>
    <xf numFmtId="49" fontId="14" fillId="2" borderId="0" xfId="0" applyNumberFormat="1" applyFont="1" applyFill="1" applyAlignment="1" applyProtection="1">
      <alignment horizontal="left"/>
      <protection hidden="1"/>
    </xf>
    <xf numFmtId="49" fontId="22" fillId="2" borderId="0" xfId="0" applyNumberFormat="1" applyFont="1" applyFill="1" applyAlignment="1" applyProtection="1">
      <alignment horizontal="right"/>
      <protection hidden="1"/>
    </xf>
    <xf numFmtId="0" fontId="3" fillId="2" borderId="0" xfId="0" applyFont="1" applyFill="1" applyAlignment="1" applyProtection="1">
      <alignment vertical="top"/>
      <protection hidden="1"/>
    </xf>
    <xf numFmtId="49" fontId="2" fillId="2" borderId="0" xfId="0" applyNumberFormat="1" applyFont="1" applyFill="1" applyAlignment="1" applyProtection="1">
      <alignment horizontal="left"/>
      <protection hidden="1"/>
    </xf>
    <xf numFmtId="49" fontId="5" fillId="2" borderId="0" xfId="0" applyNumberFormat="1" applyFont="1" applyFill="1" applyAlignment="1" applyProtection="1">
      <alignment horizontal="left"/>
      <protection hidden="1"/>
    </xf>
    <xf numFmtId="0" fontId="1" fillId="2" borderId="0" xfId="0" applyFont="1" applyFill="1" applyAlignment="1" applyProtection="1">
      <alignment horizontal="left" vertical="top"/>
      <protection hidden="1"/>
    </xf>
    <xf numFmtId="0" fontId="1" fillId="2" borderId="0" xfId="0" applyFont="1" applyFill="1" applyProtection="1">
      <protection hidden="1"/>
    </xf>
    <xf numFmtId="49" fontId="2" fillId="2" borderId="1" xfId="0" applyNumberFormat="1" applyFont="1" applyFill="1" applyBorder="1" applyAlignment="1" applyProtection="1">
      <alignment horizontal="left"/>
      <protection hidden="1"/>
    </xf>
    <xf numFmtId="49" fontId="5" fillId="2" borderId="1" xfId="0" applyNumberFormat="1" applyFont="1" applyFill="1" applyBorder="1" applyAlignment="1" applyProtection="1">
      <alignment horizontal="left"/>
      <protection hidden="1"/>
    </xf>
    <xf numFmtId="0" fontId="29" fillId="2" borderId="0" xfId="0" applyFont="1" applyFill="1" applyProtection="1">
      <protection hidden="1"/>
    </xf>
    <xf numFmtId="49" fontId="30" fillId="6" borderId="33" xfId="0" applyNumberFormat="1" applyFont="1" applyFill="1" applyBorder="1" applyAlignment="1" applyProtection="1">
      <alignment horizontal="left"/>
      <protection hidden="1"/>
    </xf>
    <xf numFmtId="49" fontId="27" fillId="6" borderId="34" xfId="0" applyNumberFormat="1" applyFont="1" applyFill="1" applyBorder="1" applyAlignment="1" applyProtection="1">
      <alignment horizontal="left"/>
      <protection hidden="1"/>
    </xf>
    <xf numFmtId="49" fontId="27" fillId="6" borderId="35" xfId="0" applyNumberFormat="1" applyFont="1" applyFill="1" applyBorder="1" applyAlignment="1" applyProtection="1">
      <alignment horizontal="left"/>
      <protection hidden="1"/>
    </xf>
    <xf numFmtId="49" fontId="27" fillId="6" borderId="39" xfId="0" applyNumberFormat="1" applyFont="1" applyFill="1" applyBorder="1" applyAlignment="1" applyProtection="1">
      <alignment horizontal="left"/>
      <protection hidden="1"/>
    </xf>
    <xf numFmtId="49" fontId="27" fillId="6" borderId="40" xfId="0" applyNumberFormat="1" applyFont="1" applyFill="1" applyBorder="1" applyAlignment="1" applyProtection="1">
      <alignment horizontal="left"/>
      <protection hidden="1"/>
    </xf>
    <xf numFmtId="49" fontId="27" fillId="6" borderId="41" xfId="0" applyNumberFormat="1" applyFont="1" applyFill="1" applyBorder="1" applyAlignment="1" applyProtection="1">
      <alignment horizontal="left"/>
      <protection hidden="1"/>
    </xf>
    <xf numFmtId="49" fontId="30" fillId="6" borderId="36" xfId="0" applyNumberFormat="1" applyFont="1" applyFill="1" applyBorder="1" applyAlignment="1" applyProtection="1">
      <alignment horizontal="left"/>
      <protection hidden="1"/>
    </xf>
    <xf numFmtId="49" fontId="27" fillId="6" borderId="37" xfId="0" applyNumberFormat="1" applyFont="1" applyFill="1" applyBorder="1" applyAlignment="1" applyProtection="1">
      <alignment horizontal="left"/>
      <protection hidden="1"/>
    </xf>
    <xf numFmtId="49" fontId="27" fillId="6" borderId="38" xfId="0" applyNumberFormat="1" applyFont="1" applyFill="1" applyBorder="1" applyAlignment="1" applyProtection="1">
      <alignment horizontal="left"/>
      <protection hidden="1"/>
    </xf>
    <xf numFmtId="0" fontId="35" fillId="2" borderId="0" xfId="0" applyFont="1" applyFill="1" applyAlignment="1" applyProtection="1">
      <alignment vertical="top"/>
      <protection hidden="1"/>
    </xf>
    <xf numFmtId="0" fontId="26" fillId="3" borderId="0" xfId="0" applyFont="1" applyFill="1" applyAlignment="1" applyProtection="1">
      <alignment horizontal="right"/>
      <protection hidden="1"/>
    </xf>
    <xf numFmtId="0" fontId="3" fillId="2" borderId="0" xfId="0" applyFont="1" applyFill="1" applyAlignment="1" applyProtection="1">
      <protection hidden="1"/>
    </xf>
    <xf numFmtId="0" fontId="1" fillId="7" borderId="0" xfId="0" applyFont="1" applyFill="1" applyAlignment="1" applyProtection="1">
      <protection hidden="1"/>
    </xf>
    <xf numFmtId="0" fontId="9" fillId="3" borderId="0" xfId="0" applyFont="1" applyFill="1" applyAlignment="1" applyProtection="1">
      <alignment horizontal="right"/>
      <protection hidden="1"/>
    </xf>
    <xf numFmtId="0" fontId="13" fillId="2" borderId="0" xfId="0" applyFont="1" applyFill="1" applyAlignment="1" applyProtection="1">
      <protection hidden="1"/>
    </xf>
    <xf numFmtId="0" fontId="23" fillId="2" borderId="18" xfId="0" applyFont="1" applyFill="1" applyBorder="1" applyAlignment="1" applyProtection="1">
      <alignment horizontal="center"/>
      <protection hidden="1"/>
    </xf>
    <xf numFmtId="0" fontId="23" fillId="2" borderId="19" xfId="0" applyFont="1" applyFill="1" applyBorder="1" applyAlignment="1" applyProtection="1">
      <alignment horizontal="center"/>
      <protection hidden="1"/>
    </xf>
    <xf numFmtId="0" fontId="2" fillId="2" borderId="10" xfId="0" applyFont="1" applyFill="1" applyBorder="1" applyAlignment="1" applyProtection="1">
      <alignment horizontal="center"/>
      <protection hidden="1"/>
    </xf>
    <xf numFmtId="0" fontId="14" fillId="2" borderId="0" xfId="0" applyFont="1" applyFill="1" applyAlignment="1" applyProtection="1">
      <alignment horizontal="center"/>
      <protection hidden="1"/>
    </xf>
    <xf numFmtId="0" fontId="5" fillId="2" borderId="0" xfId="0" applyFont="1" applyFill="1" applyProtection="1">
      <protection hidden="1"/>
    </xf>
    <xf numFmtId="182" fontId="18" fillId="2" borderId="0" xfId="0" applyNumberFormat="1" applyFont="1" applyFill="1" applyAlignment="1" applyProtection="1">
      <protection hidden="1"/>
    </xf>
    <xf numFmtId="183" fontId="1" fillId="2" borderId="0" xfId="0" applyNumberFormat="1" applyFont="1" applyFill="1" applyAlignment="1" applyProtection="1">
      <protection hidden="1"/>
    </xf>
    <xf numFmtId="183" fontId="1" fillId="2" borderId="0" xfId="0" applyNumberFormat="1" applyFont="1" applyFill="1" applyAlignment="1" applyProtection="1">
      <alignment horizontal="center" vertical="top"/>
      <protection hidden="1"/>
    </xf>
    <xf numFmtId="182" fontId="1" fillId="2" borderId="0" xfId="0" applyNumberFormat="1" applyFont="1" applyFill="1" applyAlignment="1" applyProtection="1">
      <alignment horizontal="center" vertical="top"/>
      <protection hidden="1"/>
    </xf>
    <xf numFmtId="0" fontId="17" fillId="0" borderId="0" xfId="0" applyFont="1" applyProtection="1">
      <protection hidden="1"/>
    </xf>
    <xf numFmtId="0" fontId="0" fillId="0" borderId="0" xfId="0" applyFont="1" applyAlignment="1" applyProtection="1">
      <protection hidden="1"/>
    </xf>
    <xf numFmtId="4" fontId="1" fillId="2" borderId="0" xfId="0" applyNumberFormat="1" applyFont="1" applyFill="1" applyAlignment="1" applyProtection="1">
      <alignment horizontal="center" vertical="top"/>
      <protection hidden="1"/>
    </xf>
    <xf numFmtId="0" fontId="6" fillId="2" borderId="3" xfId="0" applyFont="1" applyFill="1" applyBorder="1" applyAlignment="1" applyProtection="1">
      <alignment horizontal="center"/>
      <protection locked="0" hidden="1"/>
    </xf>
    <xf numFmtId="0" fontId="6" fillId="2" borderId="6" xfId="0" applyFont="1" applyFill="1" applyBorder="1" applyAlignment="1" applyProtection="1">
      <alignment horizontal="center"/>
      <protection locked="0" hidden="1"/>
    </xf>
    <xf numFmtId="0" fontId="6" fillId="2" borderId="8" xfId="0" applyFont="1" applyFill="1" applyBorder="1" applyAlignment="1" applyProtection="1">
      <alignment horizontal="center"/>
      <protection locked="0" hidden="1"/>
    </xf>
    <xf numFmtId="176" fontId="21" fillId="3" borderId="1" xfId="0" applyNumberFormat="1" applyFont="1" applyFill="1" applyBorder="1" applyAlignment="1" applyProtection="1">
      <alignment horizontal="right" vertical="center"/>
      <protection locked="0"/>
    </xf>
    <xf numFmtId="0" fontId="0" fillId="0" borderId="0" xfId="0" applyFont="1" applyAlignment="1" applyProtection="1">
      <protection hidden="1"/>
    </xf>
    <xf numFmtId="0" fontId="44" fillId="3" borderId="0" xfId="0" applyFont="1" applyFill="1" applyAlignment="1" applyProtection="1">
      <alignment horizontal="left"/>
      <protection hidden="1"/>
    </xf>
    <xf numFmtId="0" fontId="45" fillId="3" borderId="0" xfId="0" applyFont="1" applyFill="1" applyAlignment="1" applyProtection="1">
      <alignment horizontal="right" shrinkToFit="1"/>
      <protection hidden="1"/>
    </xf>
    <xf numFmtId="0" fontId="46" fillId="3" borderId="0" xfId="0" applyFont="1" applyFill="1" applyAlignment="1" applyProtection="1">
      <alignment horizontal="right" shrinkToFit="1"/>
      <protection hidden="1"/>
    </xf>
    <xf numFmtId="20" fontId="41" fillId="3" borderId="3" xfId="0" applyNumberFormat="1" applyFont="1" applyFill="1" applyBorder="1" applyProtection="1">
      <protection hidden="1"/>
    </xf>
    <xf numFmtId="0" fontId="42" fillId="0" borderId="4" xfId="0" applyFont="1" applyBorder="1" applyProtection="1">
      <protection hidden="1"/>
    </xf>
    <xf numFmtId="20" fontId="41" fillId="3" borderId="14" xfId="0" applyNumberFormat="1" applyFont="1" applyFill="1" applyBorder="1" applyProtection="1">
      <protection hidden="1"/>
    </xf>
    <xf numFmtId="0" fontId="42" fillId="0" borderId="15" xfId="0" applyFont="1" applyBorder="1" applyProtection="1">
      <protection hidden="1"/>
    </xf>
    <xf numFmtId="179" fontId="12" fillId="4" borderId="16" xfId="0" applyNumberFormat="1" applyFont="1" applyFill="1" applyBorder="1" applyAlignment="1" applyProtection="1">
      <alignment horizontal="center"/>
      <protection hidden="1"/>
    </xf>
    <xf numFmtId="0" fontId="10" fillId="0" borderId="17" xfId="0" applyFont="1" applyBorder="1" applyProtection="1">
      <protection hidden="1"/>
    </xf>
    <xf numFmtId="0" fontId="11" fillId="2" borderId="0" xfId="0" applyFont="1" applyFill="1" applyAlignment="1" applyProtection="1">
      <alignment textRotation="255"/>
      <protection hidden="1"/>
    </xf>
    <xf numFmtId="0" fontId="0" fillId="0" borderId="0" xfId="0" applyFont="1" applyAlignment="1" applyProtection="1">
      <protection hidden="1"/>
    </xf>
    <xf numFmtId="0" fontId="15" fillId="2" borderId="20" xfId="0" applyFont="1" applyFill="1" applyBorder="1" applyAlignment="1" applyProtection="1">
      <alignment horizontal="center"/>
      <protection hidden="1"/>
    </xf>
    <xf numFmtId="0" fontId="43" fillId="0" borderId="21" xfId="0" applyFont="1" applyBorder="1" applyProtection="1">
      <protection hidden="1"/>
    </xf>
    <xf numFmtId="0" fontId="27" fillId="3" borderId="0" xfId="0" applyFont="1" applyFill="1" applyAlignment="1" applyProtection="1">
      <alignment horizontal="center"/>
      <protection hidden="1"/>
    </xf>
    <xf numFmtId="49" fontId="37" fillId="6" borderId="42" xfId="0" applyNumberFormat="1" applyFont="1" applyFill="1" applyBorder="1" applyAlignment="1" applyProtection="1">
      <alignment horizontal="center"/>
      <protection hidden="1"/>
    </xf>
    <xf numFmtId="0" fontId="33" fillId="0" borderId="25" xfId="0" applyFont="1" applyBorder="1" applyProtection="1">
      <protection hidden="1"/>
    </xf>
    <xf numFmtId="0" fontId="33" fillId="0" borderId="43" xfId="0" applyFont="1" applyBorder="1" applyProtection="1">
      <protection hidden="1"/>
    </xf>
    <xf numFmtId="49" fontId="39" fillId="6" borderId="44" xfId="0" applyNumberFormat="1" applyFont="1" applyFill="1" applyBorder="1" applyAlignment="1" applyProtection="1">
      <alignment horizontal="center"/>
      <protection hidden="1"/>
    </xf>
    <xf numFmtId="0" fontId="33" fillId="0" borderId="45" xfId="0" applyFont="1" applyBorder="1" applyProtection="1">
      <protection hidden="1"/>
    </xf>
    <xf numFmtId="0" fontId="33" fillId="0" borderId="46" xfId="0" applyFont="1" applyBorder="1" applyProtection="1">
      <protection hidden="1"/>
    </xf>
    <xf numFmtId="186" fontId="37" fillId="4" borderId="22" xfId="0" applyNumberFormat="1" applyFont="1" applyFill="1" applyBorder="1" applyAlignment="1" applyProtection="1">
      <alignment horizontal="center"/>
      <protection hidden="1"/>
    </xf>
    <xf numFmtId="186" fontId="37" fillId="4" borderId="23" xfId="0" applyNumberFormat="1" applyFont="1" applyFill="1" applyBorder="1" applyAlignment="1" applyProtection="1">
      <alignment horizontal="center"/>
      <protection hidden="1"/>
    </xf>
    <xf numFmtId="187" fontId="39" fillId="4" borderId="9" xfId="0" applyNumberFormat="1" applyFont="1" applyFill="1" applyBorder="1" applyAlignment="1" applyProtection="1">
      <alignment horizontal="center"/>
      <protection hidden="1"/>
    </xf>
    <xf numFmtId="187" fontId="39" fillId="4" borderId="0" xfId="0" applyNumberFormat="1" applyFont="1" applyFill="1" applyBorder="1" applyAlignment="1" applyProtection="1">
      <alignment horizontal="center"/>
      <protection hidden="1"/>
    </xf>
    <xf numFmtId="184" fontId="32" fillId="4" borderId="24" xfId="0" applyNumberFormat="1" applyFont="1" applyFill="1" applyBorder="1" applyAlignment="1" applyProtection="1">
      <alignment horizontal="center"/>
      <protection locked="0" hidden="1"/>
    </xf>
    <xf numFmtId="184" fontId="33" fillId="0" borderId="25" xfId="0" applyNumberFormat="1" applyFont="1" applyBorder="1" applyProtection="1">
      <protection locked="0" hidden="1"/>
    </xf>
    <xf numFmtId="184" fontId="33" fillId="0" borderId="26" xfId="0" applyNumberFormat="1" applyFont="1" applyBorder="1" applyProtection="1">
      <protection locked="0" hidden="1"/>
    </xf>
    <xf numFmtId="184" fontId="32" fillId="4" borderId="30" xfId="0" applyNumberFormat="1" applyFont="1" applyFill="1" applyBorder="1" applyAlignment="1" applyProtection="1">
      <alignment horizontal="center"/>
      <protection locked="0" hidden="1"/>
    </xf>
    <xf numFmtId="184" fontId="33" fillId="0" borderId="31" xfId="0" applyNumberFormat="1" applyFont="1" applyBorder="1" applyProtection="1">
      <protection locked="0" hidden="1"/>
    </xf>
    <xf numFmtId="184" fontId="33" fillId="0" borderId="32" xfId="0" applyNumberFormat="1" applyFont="1" applyBorder="1" applyProtection="1">
      <protection locked="0" hidden="1"/>
    </xf>
    <xf numFmtId="184" fontId="32" fillId="4" borderId="27" xfId="0" applyNumberFormat="1" applyFont="1" applyFill="1" applyBorder="1" applyAlignment="1" applyProtection="1">
      <alignment horizontal="center"/>
      <protection locked="0" hidden="1"/>
    </xf>
    <xf numFmtId="184" fontId="33" fillId="0" borderId="28" xfId="0" applyNumberFormat="1" applyFont="1" applyBorder="1" applyProtection="1">
      <protection locked="0" hidden="1"/>
    </xf>
    <xf numFmtId="184" fontId="33" fillId="0" borderId="29" xfId="0" applyNumberFormat="1" applyFont="1" applyBorder="1" applyProtection="1">
      <protection locked="0" hidden="1"/>
    </xf>
    <xf numFmtId="0" fontId="25" fillId="2" borderId="0" xfId="0" applyFont="1" applyFill="1" applyAlignment="1" applyProtection="1">
      <alignment horizontal="center" vertical="top"/>
      <protection hidden="1"/>
    </xf>
    <xf numFmtId="0" fontId="36" fillId="0" borderId="0" xfId="0" applyFont="1" applyAlignment="1" applyProtection="1">
      <protection hidden="1"/>
    </xf>
    <xf numFmtId="20" fontId="16" fillId="8" borderId="11" xfId="0" applyNumberFormat="1" applyFont="1" applyFill="1" applyBorder="1" applyAlignment="1" applyProtection="1">
      <alignment horizontal="right"/>
      <protection locked="0" hidden="1"/>
    </xf>
    <xf numFmtId="20" fontId="16" fillId="8" borderId="12" xfId="0" applyNumberFormat="1" applyFont="1" applyFill="1" applyBorder="1" applyAlignment="1" applyProtection="1">
      <alignment horizontal="right"/>
      <protection locked="0" hidden="1"/>
    </xf>
    <xf numFmtId="20" fontId="16" fillId="8" borderId="13" xfId="0" applyNumberFormat="1" applyFont="1" applyFill="1" applyBorder="1" applyAlignment="1" applyProtection="1">
      <alignment horizontal="right"/>
      <protection locked="0" hidden="1"/>
    </xf>
  </cellXfs>
  <cellStyles count="1">
    <cellStyle name="標準" xfId="0" builtinId="0"/>
  </cellStyles>
  <dxfs count="12">
    <dxf>
      <font>
        <color rgb="FF5891AD"/>
      </font>
    </dxf>
    <dxf>
      <fill>
        <patternFill patternType="solid">
          <fgColor rgb="FFFFFFFF"/>
          <bgColor rgb="FFFFFFFF"/>
        </patternFill>
      </fill>
    </dxf>
    <dxf>
      <font>
        <color rgb="FF5891AD"/>
      </font>
      <fill>
        <patternFill patternType="solid">
          <fgColor rgb="FF5891AD"/>
          <bgColor rgb="FF5891AD"/>
        </patternFill>
      </fill>
    </dxf>
    <dxf>
      <font>
        <color rgb="FF000000"/>
      </font>
      <fill>
        <patternFill patternType="solid">
          <fgColor rgb="FFFFFFFF"/>
          <bgColor rgb="FFFFFFFF"/>
        </patternFill>
      </fill>
    </dxf>
    <dxf>
      <font>
        <color rgb="FF5891AD"/>
      </font>
    </dxf>
    <dxf>
      <fill>
        <patternFill patternType="solid">
          <fgColor rgb="FFFFFFFF"/>
          <bgColor rgb="FFFFFFFF"/>
        </patternFill>
      </fill>
    </dxf>
    <dxf>
      <font>
        <color rgb="FF5891AD"/>
      </font>
      <fill>
        <patternFill patternType="solid">
          <fgColor rgb="FF5891AD"/>
          <bgColor rgb="FF5891AD"/>
        </patternFill>
      </fill>
    </dxf>
    <dxf>
      <font>
        <color rgb="FF000000"/>
      </font>
      <fill>
        <patternFill patternType="solid">
          <fgColor rgb="FFFFFFFF"/>
          <bgColor rgb="FFFFFFFF"/>
        </patternFill>
      </fill>
    </dxf>
    <dxf>
      <font>
        <color rgb="FF5891AD"/>
      </font>
    </dxf>
    <dxf>
      <fill>
        <patternFill patternType="solid">
          <fgColor rgb="FFFFFFFF"/>
          <bgColor rgb="FFFFFFFF"/>
        </patternFill>
      </fill>
    </dxf>
    <dxf>
      <font>
        <color rgb="FF5891AD"/>
      </font>
      <fill>
        <patternFill patternType="solid">
          <fgColor rgb="FF5891AD"/>
          <bgColor rgb="FF5891AD"/>
        </patternFill>
      </fill>
    </dxf>
    <dxf>
      <font>
        <color rgb="FF000000"/>
      </font>
      <fill>
        <patternFill patternType="solid">
          <fgColor rgb="FFFFFFFF"/>
          <bgColor rgb="FFFFFFFF"/>
        </patternFill>
      </fill>
    </dxf>
  </dxfs>
  <tableStyles count="0" defaultTableStyle="TableStyleMedium2" defaultPivotStyle="PivotStyleLight16"/>
  <colors>
    <mruColors>
      <color rgb="FF5891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1"/>
  <c:style val="2"/>
  <c:chart>
    <c:title>
      <c:tx>
        <c:rich>
          <a:bodyPr/>
          <a:lstStyle/>
          <a:p>
            <a:pPr lvl="0">
              <a:defRPr b="1">
                <a:solidFill>
                  <a:schemeClr val="accent3"/>
                </a:solidFill>
                <a:latin typeface="Verdana"/>
              </a:defRPr>
            </a:pPr>
            <a:r>
              <a:rPr lang="ja-JP" altLang="en-US" sz="1050" b="1">
                <a:solidFill>
                  <a:schemeClr val="accent3"/>
                </a:solidFill>
                <a:latin typeface="Verdana"/>
              </a:rPr>
              <a:t>あなたのダイヤモンド輝き量</a:t>
            </a:r>
          </a:p>
        </c:rich>
      </c:tx>
      <c:overlay val="0"/>
    </c:title>
    <c:autoTitleDeleted val="0"/>
    <c:plotArea>
      <c:layout/>
      <c:areaChart>
        <c:grouping val="standard"/>
        <c:varyColors val="1"/>
        <c:ser>
          <c:idx val="0"/>
          <c:order val="0"/>
          <c:tx>
            <c:strRef>
              <c:f>●月!$O$5</c:f>
              <c:strCache>
                <c:ptCount val="1"/>
                <c:pt idx="0">
                  <c:v>一日平均</c:v>
                </c:pt>
              </c:strCache>
            </c:strRef>
          </c:tx>
          <c:spPr>
            <a:solidFill>
              <a:srgbClr val="FF9900">
                <a:alpha val="30000"/>
              </a:srgbClr>
            </a:solidFill>
            <a:ln cmpd="sng">
              <a:solidFill>
                <a:srgbClr val="FF9900">
                  <a:alpha val="100000"/>
                </a:srgbClr>
              </a:solidFill>
            </a:ln>
          </c:spPr>
          <c:cat>
            <c:numRef>
              <c:f>●月!$O$6:$O$37</c:f>
              <c:numCache>
                <c:formatCode>#,##0.00</c:formatCode>
                <c:ptCount val="3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</c:numCache>
            </c:numRef>
          </c:cat>
          <c:val>
            <c:numRef>
              <c:f>●月!$O$6:$O$37</c:f>
              <c:numCache>
                <c:formatCode>#,##0.00</c:formatCode>
                <c:ptCount val="3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84-4BB3-95B1-E38C692D8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05074077"/>
        <c:axId val="1758802486"/>
      </c:areaChart>
      <c:lineChart>
        <c:grouping val="standard"/>
        <c:varyColors val="1"/>
        <c:ser>
          <c:idx val="1"/>
          <c:order val="1"/>
          <c:tx>
            <c:strRef>
              <c:f>●月!$L$5</c:f>
              <c:strCache>
                <c:ptCount val="1"/>
                <c:pt idx="0">
                  <c:v>目標１</c:v>
                </c:pt>
              </c:strCache>
            </c:strRef>
          </c:tx>
          <c:spPr>
            <a:ln w="19050" cmpd="sng">
              <a:solidFill>
                <a:srgbClr val="1155CC"/>
              </a:solidFill>
            </a:ln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1-5784-4BB3-95B1-E38C692D8DCE}"/>
              </c:ext>
            </c:extLst>
          </c:dPt>
          <c:cat>
            <c:numRef>
              <c:f>●月!$O$6:$O$37</c:f>
              <c:numCache>
                <c:formatCode>#,##0.00</c:formatCode>
                <c:ptCount val="3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</c:numCache>
            </c:numRef>
          </c:cat>
          <c:val>
            <c:numRef>
              <c:f>●月!$L$6:$L$37</c:f>
              <c:numCache>
                <c:formatCode>#,##0.00</c:formatCode>
                <c:ptCount val="32"/>
                <c:pt idx="0">
                  <c:v>0.125</c:v>
                </c:pt>
                <c:pt idx="1">
                  <c:v>0.125</c:v>
                </c:pt>
                <c:pt idx="2">
                  <c:v>0.125</c:v>
                </c:pt>
                <c:pt idx="3">
                  <c:v>0.125</c:v>
                </c:pt>
                <c:pt idx="4">
                  <c:v>0.125</c:v>
                </c:pt>
                <c:pt idx="5">
                  <c:v>0.125</c:v>
                </c:pt>
                <c:pt idx="6">
                  <c:v>0.125</c:v>
                </c:pt>
                <c:pt idx="7">
                  <c:v>0.125</c:v>
                </c:pt>
                <c:pt idx="8">
                  <c:v>0.125</c:v>
                </c:pt>
                <c:pt idx="9">
                  <c:v>0.125</c:v>
                </c:pt>
                <c:pt idx="10">
                  <c:v>0.125</c:v>
                </c:pt>
                <c:pt idx="11">
                  <c:v>0.125</c:v>
                </c:pt>
                <c:pt idx="12">
                  <c:v>0.125</c:v>
                </c:pt>
                <c:pt idx="13">
                  <c:v>0.125</c:v>
                </c:pt>
                <c:pt idx="14">
                  <c:v>0.125</c:v>
                </c:pt>
                <c:pt idx="15">
                  <c:v>0.125</c:v>
                </c:pt>
                <c:pt idx="16">
                  <c:v>0.125</c:v>
                </c:pt>
                <c:pt idx="17">
                  <c:v>0.125</c:v>
                </c:pt>
                <c:pt idx="18">
                  <c:v>0.125</c:v>
                </c:pt>
                <c:pt idx="19">
                  <c:v>0.125</c:v>
                </c:pt>
                <c:pt idx="20">
                  <c:v>0.125</c:v>
                </c:pt>
                <c:pt idx="21">
                  <c:v>0.125</c:v>
                </c:pt>
                <c:pt idx="22">
                  <c:v>0.125</c:v>
                </c:pt>
                <c:pt idx="23">
                  <c:v>0.125</c:v>
                </c:pt>
                <c:pt idx="24">
                  <c:v>0.125</c:v>
                </c:pt>
                <c:pt idx="25">
                  <c:v>0.125</c:v>
                </c:pt>
                <c:pt idx="26">
                  <c:v>0.125</c:v>
                </c:pt>
                <c:pt idx="27">
                  <c:v>0.125</c:v>
                </c:pt>
                <c:pt idx="28">
                  <c:v>0.125</c:v>
                </c:pt>
                <c:pt idx="29">
                  <c:v>0.125</c:v>
                </c:pt>
                <c:pt idx="30">
                  <c:v>0.125</c:v>
                </c:pt>
                <c:pt idx="31">
                  <c:v>0.125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84-4BB3-95B1-E38C692D8DCE}"/>
            </c:ext>
          </c:extLst>
        </c:ser>
        <c:ser>
          <c:idx val="2"/>
          <c:order val="2"/>
          <c:tx>
            <c:strRef>
              <c:f>●月!$M$5</c:f>
              <c:strCache>
                <c:ptCount val="1"/>
                <c:pt idx="0">
                  <c:v>目標２</c:v>
                </c:pt>
              </c:strCache>
            </c:strRef>
          </c:tx>
          <c:spPr>
            <a:ln w="19050" cmpd="sng">
              <a:solidFill>
                <a:srgbClr val="1155CC"/>
              </a:solidFill>
              <a:prstDash val="dash"/>
            </a:ln>
          </c:spPr>
          <c:marker>
            <c:symbol val="none"/>
          </c:marker>
          <c:cat>
            <c:numRef>
              <c:f>●月!$O$6:$O$37</c:f>
              <c:numCache>
                <c:formatCode>#,##0.00</c:formatCode>
                <c:ptCount val="3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</c:numCache>
            </c:numRef>
          </c:cat>
          <c:val>
            <c:numRef>
              <c:f>●月!$M$6:$M$37</c:f>
              <c:numCache>
                <c:formatCode>#,##0.00</c:formatCode>
                <c:ptCount val="32"/>
                <c:pt idx="0">
                  <c:v>8.3333333333333329E-2</c:v>
                </c:pt>
                <c:pt idx="1">
                  <c:v>8.3333333333333329E-2</c:v>
                </c:pt>
                <c:pt idx="2">
                  <c:v>8.3333333333333329E-2</c:v>
                </c:pt>
                <c:pt idx="3">
                  <c:v>8.3333333333333329E-2</c:v>
                </c:pt>
                <c:pt idx="4">
                  <c:v>8.3333333333333329E-2</c:v>
                </c:pt>
                <c:pt idx="5">
                  <c:v>8.3333333333333329E-2</c:v>
                </c:pt>
                <c:pt idx="6">
                  <c:v>8.3333333333333329E-2</c:v>
                </c:pt>
                <c:pt idx="7">
                  <c:v>8.3333333333333329E-2</c:v>
                </c:pt>
                <c:pt idx="8">
                  <c:v>8.3333333333333329E-2</c:v>
                </c:pt>
                <c:pt idx="9">
                  <c:v>8.3333333333333329E-2</c:v>
                </c:pt>
                <c:pt idx="10">
                  <c:v>8.3333333333333329E-2</c:v>
                </c:pt>
                <c:pt idx="11">
                  <c:v>8.3333333333333329E-2</c:v>
                </c:pt>
                <c:pt idx="12">
                  <c:v>8.3333333333333329E-2</c:v>
                </c:pt>
                <c:pt idx="13">
                  <c:v>8.3333333333333329E-2</c:v>
                </c:pt>
                <c:pt idx="14">
                  <c:v>8.3333333333333329E-2</c:v>
                </c:pt>
                <c:pt idx="15">
                  <c:v>8.3333333333333329E-2</c:v>
                </c:pt>
                <c:pt idx="16">
                  <c:v>8.3333333333333329E-2</c:v>
                </c:pt>
                <c:pt idx="17">
                  <c:v>8.3333333333333329E-2</c:v>
                </c:pt>
                <c:pt idx="18">
                  <c:v>8.3333333333333329E-2</c:v>
                </c:pt>
                <c:pt idx="19">
                  <c:v>8.3333333333333329E-2</c:v>
                </c:pt>
                <c:pt idx="20">
                  <c:v>8.3333333333333329E-2</c:v>
                </c:pt>
                <c:pt idx="21">
                  <c:v>8.3333333333333329E-2</c:v>
                </c:pt>
                <c:pt idx="22">
                  <c:v>8.3333333333333329E-2</c:v>
                </c:pt>
                <c:pt idx="23">
                  <c:v>8.3333333333333329E-2</c:v>
                </c:pt>
                <c:pt idx="24">
                  <c:v>8.3333333333333329E-2</c:v>
                </c:pt>
                <c:pt idx="25">
                  <c:v>8.3333333333333329E-2</c:v>
                </c:pt>
                <c:pt idx="26">
                  <c:v>8.3333333333333329E-2</c:v>
                </c:pt>
                <c:pt idx="27">
                  <c:v>8.3333333333333329E-2</c:v>
                </c:pt>
                <c:pt idx="28">
                  <c:v>8.3333333333333329E-2</c:v>
                </c:pt>
                <c:pt idx="29">
                  <c:v>8.3333333333333329E-2</c:v>
                </c:pt>
                <c:pt idx="30">
                  <c:v>8.3333333333333329E-2</c:v>
                </c:pt>
                <c:pt idx="31">
                  <c:v>8.3333333333333329E-2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84-4BB3-95B1-E38C692D8DCE}"/>
            </c:ext>
          </c:extLst>
        </c:ser>
        <c:ser>
          <c:idx val="3"/>
          <c:order val="3"/>
          <c:tx>
            <c:strRef>
              <c:f>●月!$N$5</c:f>
              <c:strCache>
                <c:ptCount val="1"/>
                <c:pt idx="0">
                  <c:v>目標３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val>
            <c:numRef>
              <c:f>●月!$N$6:$N$37</c:f>
              <c:numCache>
                <c:formatCode>#,##0.00</c:formatCode>
                <c:ptCount val="32"/>
                <c:pt idx="0">
                  <c:v>4.1666666666666664E-2</c:v>
                </c:pt>
                <c:pt idx="1">
                  <c:v>4.1666666666666664E-2</c:v>
                </c:pt>
                <c:pt idx="2">
                  <c:v>4.1666666666666664E-2</c:v>
                </c:pt>
                <c:pt idx="3">
                  <c:v>4.1666666666666664E-2</c:v>
                </c:pt>
                <c:pt idx="4">
                  <c:v>4.1666666666666664E-2</c:v>
                </c:pt>
                <c:pt idx="5">
                  <c:v>4.1666666666666664E-2</c:v>
                </c:pt>
                <c:pt idx="6">
                  <c:v>4.1666666666666664E-2</c:v>
                </c:pt>
                <c:pt idx="7">
                  <c:v>4.1666666666666664E-2</c:v>
                </c:pt>
                <c:pt idx="8">
                  <c:v>4.1666666666666664E-2</c:v>
                </c:pt>
                <c:pt idx="9">
                  <c:v>4.1666666666666664E-2</c:v>
                </c:pt>
                <c:pt idx="10">
                  <c:v>4.1666666666666664E-2</c:v>
                </c:pt>
                <c:pt idx="11">
                  <c:v>4.1666666666666664E-2</c:v>
                </c:pt>
                <c:pt idx="12">
                  <c:v>4.1666666666666664E-2</c:v>
                </c:pt>
                <c:pt idx="13">
                  <c:v>4.1666666666666664E-2</c:v>
                </c:pt>
                <c:pt idx="14">
                  <c:v>4.1666666666666664E-2</c:v>
                </c:pt>
                <c:pt idx="15">
                  <c:v>4.1666666666666664E-2</c:v>
                </c:pt>
                <c:pt idx="16">
                  <c:v>4.1666666666666664E-2</c:v>
                </c:pt>
                <c:pt idx="17">
                  <c:v>4.1666666666666664E-2</c:v>
                </c:pt>
                <c:pt idx="18">
                  <c:v>4.1666666666666664E-2</c:v>
                </c:pt>
                <c:pt idx="19">
                  <c:v>4.1666666666666664E-2</c:v>
                </c:pt>
                <c:pt idx="20">
                  <c:v>4.1666666666666664E-2</c:v>
                </c:pt>
                <c:pt idx="21">
                  <c:v>4.1666666666666664E-2</c:v>
                </c:pt>
                <c:pt idx="22">
                  <c:v>4.1666666666666664E-2</c:v>
                </c:pt>
                <c:pt idx="23">
                  <c:v>4.1666666666666664E-2</c:v>
                </c:pt>
                <c:pt idx="24">
                  <c:v>4.1666666666666664E-2</c:v>
                </c:pt>
                <c:pt idx="25">
                  <c:v>4.1666666666666664E-2</c:v>
                </c:pt>
                <c:pt idx="26">
                  <c:v>4.1666666666666664E-2</c:v>
                </c:pt>
                <c:pt idx="27">
                  <c:v>4.1666666666666664E-2</c:v>
                </c:pt>
                <c:pt idx="28">
                  <c:v>4.1666666666666664E-2</c:v>
                </c:pt>
                <c:pt idx="29">
                  <c:v>4.1666666666666664E-2</c:v>
                </c:pt>
                <c:pt idx="30">
                  <c:v>4.1666666666666664E-2</c:v>
                </c:pt>
                <c:pt idx="31">
                  <c:v>4.1666666666666664E-2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84-4BB3-95B1-E38C692D8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5074077"/>
        <c:axId val="1758802486"/>
      </c:lineChart>
      <c:lineChart>
        <c:grouping val="standard"/>
        <c:varyColors val="1"/>
        <c:ser>
          <c:idx val="4"/>
          <c:order val="4"/>
          <c:tx>
            <c:strRef>
              <c:f>●月!$P$5</c:f>
              <c:strCache>
                <c:ptCount val="1"/>
                <c:pt idx="0">
                  <c:v>勉強時間の合計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●月!$P$6:$P$37</c:f>
              <c:numCache>
                <c:formatCode>#,##0.00</c:formatCode>
                <c:ptCount val="3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784-4BB3-95B1-E38C692D8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128184"/>
        <c:axId val="537121784"/>
      </c:lineChart>
      <c:catAx>
        <c:axId val="2105074077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Verdana"/>
                  </a:defRPr>
                </a:pPr>
                <a:endParaRPr lang="ja-JP" altLang="en-US"/>
              </a:p>
            </c:rich>
          </c:tx>
          <c:overlay val="0"/>
        </c:title>
        <c:numFmt formatCode="#,##0.00" sourceLinked="1"/>
        <c:majorTickMark val="none"/>
        <c:minorTickMark val="none"/>
        <c:tickLblPos val="nextTo"/>
        <c:crossAx val="1758802486"/>
        <c:crosses val="autoZero"/>
        <c:auto val="1"/>
        <c:lblAlgn val="ctr"/>
        <c:lblOffset val="100"/>
        <c:noMultiLvlLbl val="1"/>
      </c:catAx>
      <c:valAx>
        <c:axId val="1758802486"/>
        <c:scaling>
          <c:orientation val="minMax"/>
          <c:max val="0.20833333333333301"/>
          <c:min val="0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800" b="0">
                    <a:solidFill>
                      <a:srgbClr val="E69138"/>
                    </a:solidFill>
                    <a:latin typeface="Verdana"/>
                  </a:defRPr>
                </a:pPr>
                <a:r>
                  <a:rPr lang="ja-JP" altLang="en-US" sz="1800" b="0">
                    <a:solidFill>
                      <a:srgbClr val="E69138"/>
                    </a:solidFill>
                    <a:latin typeface="Verdana"/>
                  </a:rPr>
                  <a:t>一日平均勉強時間</a:t>
                </a:r>
              </a:p>
            </c:rich>
          </c:tx>
          <c:layout>
            <c:manualLayout>
              <c:xMode val="edge"/>
              <c:yMode val="edge"/>
              <c:x val="2.3389425112183559E-2"/>
              <c:y val="8.7908075035771013E-2"/>
            </c:manualLayout>
          </c:layout>
          <c:overlay val="0"/>
        </c:title>
        <c:numFmt formatCode="h&quot;時間&quot;" sourceLinked="0"/>
        <c:majorTickMark val="cross"/>
        <c:minorTickMark val="none"/>
        <c:tickLblPos val="nextTo"/>
        <c:spPr>
          <a:ln/>
        </c:spPr>
        <c:txPr>
          <a:bodyPr/>
          <a:lstStyle/>
          <a:p>
            <a:pPr lvl="0">
              <a:defRPr sz="1100" b="0" baseline="0">
                <a:solidFill>
                  <a:srgbClr val="E69138"/>
                </a:solidFill>
                <a:latin typeface="+mn-lt"/>
              </a:defRPr>
            </a:pPr>
            <a:endParaRPr lang="ja-JP"/>
          </a:p>
        </c:txPr>
        <c:crossAx val="2105074077"/>
        <c:crosses val="autoZero"/>
        <c:crossBetween val="between"/>
        <c:majorUnit val="4.1666666599999999E-2"/>
      </c:valAx>
      <c:valAx>
        <c:axId val="537121784"/>
        <c:scaling>
          <c:orientation val="minMax"/>
        </c:scaling>
        <c:delete val="0"/>
        <c:axPos val="r"/>
        <c:numFmt formatCode="#,##0&quot;時間&quot;" sourceLinked="0"/>
        <c:majorTickMark val="out"/>
        <c:minorTickMark val="none"/>
        <c:tickLblPos val="nextTo"/>
        <c:txPr>
          <a:bodyPr/>
          <a:lstStyle/>
          <a:p>
            <a:pPr>
              <a:defRPr sz="1100" baseline="0">
                <a:solidFill>
                  <a:srgbClr val="FF0000"/>
                </a:solidFill>
              </a:defRPr>
            </a:pPr>
            <a:endParaRPr lang="ja-JP"/>
          </a:p>
        </c:txPr>
        <c:crossAx val="537128184"/>
        <c:crosses val="max"/>
        <c:crossBetween val="between"/>
      </c:valAx>
      <c:catAx>
        <c:axId val="537128184"/>
        <c:scaling>
          <c:orientation val="minMax"/>
        </c:scaling>
        <c:delete val="1"/>
        <c:axPos val="b"/>
        <c:majorTickMark val="out"/>
        <c:minorTickMark val="none"/>
        <c:tickLblPos val="nextTo"/>
        <c:crossAx val="53712178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1.5456989247311828E-2"/>
          <c:y val="0.81909953563496873"/>
          <c:w val="0.98252688172043012"/>
          <c:h val="0.15414461152222192"/>
        </c:manualLayout>
      </c:layout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Verdana"/>
            </a:defRPr>
          </a:pPr>
          <a:endParaRPr lang="ja-JP"/>
        </a:p>
      </c:txPr>
    </c:legend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b="1">
                <a:solidFill>
                  <a:schemeClr val="accent3"/>
                </a:solidFill>
                <a:latin typeface="Verdana"/>
              </a:defRPr>
            </a:pPr>
            <a:r>
              <a:rPr lang="ja-JP" altLang="en-US" sz="1050" b="1">
                <a:solidFill>
                  <a:schemeClr val="accent3"/>
                </a:solidFill>
                <a:latin typeface="Verdana"/>
              </a:rPr>
              <a:t>あなたのダイヤモンド輝き量</a:t>
            </a:r>
          </a:p>
        </c:rich>
      </c:tx>
      <c:overlay val="0"/>
    </c:title>
    <c:autoTitleDeleted val="0"/>
    <c:plotArea>
      <c:layout/>
      <c:areaChart>
        <c:grouping val="standard"/>
        <c:varyColors val="1"/>
        <c:ser>
          <c:idx val="0"/>
          <c:order val="0"/>
          <c:tx>
            <c:strRef>
              <c:f>'▲月 '!$O$5</c:f>
              <c:strCache>
                <c:ptCount val="1"/>
                <c:pt idx="0">
                  <c:v>一日平均</c:v>
                </c:pt>
              </c:strCache>
            </c:strRef>
          </c:tx>
          <c:spPr>
            <a:solidFill>
              <a:srgbClr val="FF9900">
                <a:alpha val="30000"/>
              </a:srgbClr>
            </a:solidFill>
            <a:ln cmpd="sng">
              <a:solidFill>
                <a:srgbClr val="FF9900">
                  <a:alpha val="100000"/>
                </a:srgbClr>
              </a:solidFill>
            </a:ln>
          </c:spPr>
          <c:cat>
            <c:numRef>
              <c:f>'▲月 '!$O$6:$O$37</c:f>
              <c:numCache>
                <c:formatCode>#,##0.00</c:formatCode>
                <c:ptCount val="3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</c:numCache>
            </c:numRef>
          </c:cat>
          <c:val>
            <c:numRef>
              <c:f>'▲月 '!$O$6:$O$37</c:f>
              <c:numCache>
                <c:formatCode>#,##0.00</c:formatCode>
                <c:ptCount val="3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0D-4B37-B660-D4F4FD6F7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05074077"/>
        <c:axId val="1758802486"/>
      </c:areaChart>
      <c:lineChart>
        <c:grouping val="standard"/>
        <c:varyColors val="1"/>
        <c:ser>
          <c:idx val="1"/>
          <c:order val="1"/>
          <c:tx>
            <c:strRef>
              <c:f>'▲月 '!$L$5</c:f>
              <c:strCache>
                <c:ptCount val="1"/>
                <c:pt idx="0">
                  <c:v>目標１</c:v>
                </c:pt>
              </c:strCache>
            </c:strRef>
          </c:tx>
          <c:spPr>
            <a:ln w="19050" cmpd="sng">
              <a:solidFill>
                <a:srgbClr val="1155CC"/>
              </a:solidFill>
            </a:ln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1-0B0D-4B37-B660-D4F4FD6F768E}"/>
              </c:ext>
            </c:extLst>
          </c:dPt>
          <c:cat>
            <c:numRef>
              <c:f>'▲月 '!$O$6:$O$37</c:f>
              <c:numCache>
                <c:formatCode>#,##0.00</c:formatCode>
                <c:ptCount val="3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</c:numCache>
            </c:numRef>
          </c:cat>
          <c:val>
            <c:numRef>
              <c:f>'▲月 '!$L$6:$L$37</c:f>
              <c:numCache>
                <c:formatCode>#,##0.00</c:formatCode>
                <c:ptCount val="32"/>
                <c:pt idx="0">
                  <c:v>0.125</c:v>
                </c:pt>
                <c:pt idx="1">
                  <c:v>0.125</c:v>
                </c:pt>
                <c:pt idx="2">
                  <c:v>0.125</c:v>
                </c:pt>
                <c:pt idx="3">
                  <c:v>0.125</c:v>
                </c:pt>
                <c:pt idx="4">
                  <c:v>0.125</c:v>
                </c:pt>
                <c:pt idx="5">
                  <c:v>0.125</c:v>
                </c:pt>
                <c:pt idx="6">
                  <c:v>0.125</c:v>
                </c:pt>
                <c:pt idx="7">
                  <c:v>0.125</c:v>
                </c:pt>
                <c:pt idx="8">
                  <c:v>0.125</c:v>
                </c:pt>
                <c:pt idx="9">
                  <c:v>0.125</c:v>
                </c:pt>
                <c:pt idx="10">
                  <c:v>0.125</c:v>
                </c:pt>
                <c:pt idx="11">
                  <c:v>0.125</c:v>
                </c:pt>
                <c:pt idx="12">
                  <c:v>0.125</c:v>
                </c:pt>
                <c:pt idx="13">
                  <c:v>0.125</c:v>
                </c:pt>
                <c:pt idx="14">
                  <c:v>0.125</c:v>
                </c:pt>
                <c:pt idx="15">
                  <c:v>0.125</c:v>
                </c:pt>
                <c:pt idx="16">
                  <c:v>0.125</c:v>
                </c:pt>
                <c:pt idx="17">
                  <c:v>0.125</c:v>
                </c:pt>
                <c:pt idx="18">
                  <c:v>0.125</c:v>
                </c:pt>
                <c:pt idx="19">
                  <c:v>0.125</c:v>
                </c:pt>
                <c:pt idx="20">
                  <c:v>0.125</c:v>
                </c:pt>
                <c:pt idx="21">
                  <c:v>0.125</c:v>
                </c:pt>
                <c:pt idx="22">
                  <c:v>0.125</c:v>
                </c:pt>
                <c:pt idx="23">
                  <c:v>0.125</c:v>
                </c:pt>
                <c:pt idx="24">
                  <c:v>0.125</c:v>
                </c:pt>
                <c:pt idx="25">
                  <c:v>0.125</c:v>
                </c:pt>
                <c:pt idx="26">
                  <c:v>0.125</c:v>
                </c:pt>
                <c:pt idx="27">
                  <c:v>0.125</c:v>
                </c:pt>
                <c:pt idx="28">
                  <c:v>0.125</c:v>
                </c:pt>
                <c:pt idx="29">
                  <c:v>0.125</c:v>
                </c:pt>
                <c:pt idx="30">
                  <c:v>0.125</c:v>
                </c:pt>
                <c:pt idx="31">
                  <c:v>0.125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0D-4B37-B660-D4F4FD6F768E}"/>
            </c:ext>
          </c:extLst>
        </c:ser>
        <c:ser>
          <c:idx val="2"/>
          <c:order val="2"/>
          <c:tx>
            <c:strRef>
              <c:f>'▲月 '!$M$5</c:f>
              <c:strCache>
                <c:ptCount val="1"/>
                <c:pt idx="0">
                  <c:v>目標２</c:v>
                </c:pt>
              </c:strCache>
            </c:strRef>
          </c:tx>
          <c:spPr>
            <a:ln w="19050" cmpd="sng">
              <a:solidFill>
                <a:srgbClr val="1155CC"/>
              </a:solidFill>
              <a:prstDash val="dash"/>
            </a:ln>
          </c:spPr>
          <c:marker>
            <c:symbol val="none"/>
          </c:marker>
          <c:cat>
            <c:numRef>
              <c:f>'▲月 '!$O$6:$O$37</c:f>
              <c:numCache>
                <c:formatCode>#,##0.00</c:formatCode>
                <c:ptCount val="3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</c:numCache>
            </c:numRef>
          </c:cat>
          <c:val>
            <c:numRef>
              <c:f>'▲月 '!$M$6:$M$37</c:f>
              <c:numCache>
                <c:formatCode>#,##0.00</c:formatCode>
                <c:ptCount val="32"/>
                <c:pt idx="0">
                  <c:v>8.3333333333333329E-2</c:v>
                </c:pt>
                <c:pt idx="1">
                  <c:v>8.3333333333333329E-2</c:v>
                </c:pt>
                <c:pt idx="2">
                  <c:v>8.3333333333333329E-2</c:v>
                </c:pt>
                <c:pt idx="3">
                  <c:v>8.3333333333333329E-2</c:v>
                </c:pt>
                <c:pt idx="4">
                  <c:v>8.3333333333333329E-2</c:v>
                </c:pt>
                <c:pt idx="5">
                  <c:v>8.3333333333333329E-2</c:v>
                </c:pt>
                <c:pt idx="6">
                  <c:v>8.3333333333333329E-2</c:v>
                </c:pt>
                <c:pt idx="7">
                  <c:v>8.3333333333333329E-2</c:v>
                </c:pt>
                <c:pt idx="8">
                  <c:v>8.3333333333333329E-2</c:v>
                </c:pt>
                <c:pt idx="9">
                  <c:v>8.3333333333333329E-2</c:v>
                </c:pt>
                <c:pt idx="10">
                  <c:v>8.3333333333333329E-2</c:v>
                </c:pt>
                <c:pt idx="11">
                  <c:v>8.3333333333333329E-2</c:v>
                </c:pt>
                <c:pt idx="12">
                  <c:v>8.3333333333333329E-2</c:v>
                </c:pt>
                <c:pt idx="13">
                  <c:v>8.3333333333333329E-2</c:v>
                </c:pt>
                <c:pt idx="14">
                  <c:v>8.3333333333333329E-2</c:v>
                </c:pt>
                <c:pt idx="15">
                  <c:v>8.3333333333333329E-2</c:v>
                </c:pt>
                <c:pt idx="16">
                  <c:v>8.3333333333333329E-2</c:v>
                </c:pt>
                <c:pt idx="17">
                  <c:v>8.3333333333333329E-2</c:v>
                </c:pt>
                <c:pt idx="18">
                  <c:v>8.3333333333333329E-2</c:v>
                </c:pt>
                <c:pt idx="19">
                  <c:v>8.3333333333333329E-2</c:v>
                </c:pt>
                <c:pt idx="20">
                  <c:v>8.3333333333333329E-2</c:v>
                </c:pt>
                <c:pt idx="21">
                  <c:v>8.3333333333333329E-2</c:v>
                </c:pt>
                <c:pt idx="22">
                  <c:v>8.3333333333333329E-2</c:v>
                </c:pt>
                <c:pt idx="23">
                  <c:v>8.3333333333333329E-2</c:v>
                </c:pt>
                <c:pt idx="24">
                  <c:v>8.3333333333333329E-2</c:v>
                </c:pt>
                <c:pt idx="25">
                  <c:v>8.3333333333333329E-2</c:v>
                </c:pt>
                <c:pt idx="26">
                  <c:v>8.3333333333333329E-2</c:v>
                </c:pt>
                <c:pt idx="27">
                  <c:v>8.3333333333333329E-2</c:v>
                </c:pt>
                <c:pt idx="28">
                  <c:v>8.3333333333333329E-2</c:v>
                </c:pt>
                <c:pt idx="29">
                  <c:v>8.3333333333333329E-2</c:v>
                </c:pt>
                <c:pt idx="30">
                  <c:v>8.3333333333333329E-2</c:v>
                </c:pt>
                <c:pt idx="31">
                  <c:v>8.3333333333333329E-2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0D-4B37-B660-D4F4FD6F768E}"/>
            </c:ext>
          </c:extLst>
        </c:ser>
        <c:ser>
          <c:idx val="3"/>
          <c:order val="3"/>
          <c:tx>
            <c:strRef>
              <c:f>'▲月 '!$N$5</c:f>
              <c:strCache>
                <c:ptCount val="1"/>
                <c:pt idx="0">
                  <c:v>目標３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val>
            <c:numRef>
              <c:f>'▲月 '!$N$6:$N$37</c:f>
              <c:numCache>
                <c:formatCode>#,##0.00</c:formatCode>
                <c:ptCount val="32"/>
                <c:pt idx="0">
                  <c:v>4.1666666666666664E-2</c:v>
                </c:pt>
                <c:pt idx="1">
                  <c:v>4.1666666666666664E-2</c:v>
                </c:pt>
                <c:pt idx="2">
                  <c:v>4.1666666666666664E-2</c:v>
                </c:pt>
                <c:pt idx="3">
                  <c:v>4.1666666666666664E-2</c:v>
                </c:pt>
                <c:pt idx="4">
                  <c:v>4.1666666666666664E-2</c:v>
                </c:pt>
                <c:pt idx="5">
                  <c:v>4.1666666666666664E-2</c:v>
                </c:pt>
                <c:pt idx="6">
                  <c:v>4.1666666666666664E-2</c:v>
                </c:pt>
                <c:pt idx="7">
                  <c:v>4.1666666666666664E-2</c:v>
                </c:pt>
                <c:pt idx="8">
                  <c:v>4.1666666666666664E-2</c:v>
                </c:pt>
                <c:pt idx="9">
                  <c:v>4.1666666666666664E-2</c:v>
                </c:pt>
                <c:pt idx="10">
                  <c:v>4.1666666666666664E-2</c:v>
                </c:pt>
                <c:pt idx="11">
                  <c:v>4.1666666666666664E-2</c:v>
                </c:pt>
                <c:pt idx="12">
                  <c:v>4.1666666666666664E-2</c:v>
                </c:pt>
                <c:pt idx="13">
                  <c:v>4.1666666666666664E-2</c:v>
                </c:pt>
                <c:pt idx="14">
                  <c:v>4.1666666666666664E-2</c:v>
                </c:pt>
                <c:pt idx="15">
                  <c:v>4.1666666666666664E-2</c:v>
                </c:pt>
                <c:pt idx="16">
                  <c:v>4.1666666666666664E-2</c:v>
                </c:pt>
                <c:pt idx="17">
                  <c:v>4.1666666666666664E-2</c:v>
                </c:pt>
                <c:pt idx="18">
                  <c:v>4.1666666666666664E-2</c:v>
                </c:pt>
                <c:pt idx="19">
                  <c:v>4.1666666666666664E-2</c:v>
                </c:pt>
                <c:pt idx="20">
                  <c:v>4.1666666666666664E-2</c:v>
                </c:pt>
                <c:pt idx="21">
                  <c:v>4.1666666666666664E-2</c:v>
                </c:pt>
                <c:pt idx="22">
                  <c:v>4.1666666666666664E-2</c:v>
                </c:pt>
                <c:pt idx="23">
                  <c:v>4.1666666666666664E-2</c:v>
                </c:pt>
                <c:pt idx="24">
                  <c:v>4.1666666666666664E-2</c:v>
                </c:pt>
                <c:pt idx="25">
                  <c:v>4.1666666666666664E-2</c:v>
                </c:pt>
                <c:pt idx="26">
                  <c:v>4.1666666666666664E-2</c:v>
                </c:pt>
                <c:pt idx="27">
                  <c:v>4.1666666666666664E-2</c:v>
                </c:pt>
                <c:pt idx="28">
                  <c:v>4.1666666666666664E-2</c:v>
                </c:pt>
                <c:pt idx="29">
                  <c:v>4.1666666666666664E-2</c:v>
                </c:pt>
                <c:pt idx="30">
                  <c:v>4.1666666666666664E-2</c:v>
                </c:pt>
                <c:pt idx="31">
                  <c:v>4.1666666666666664E-2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B0D-4B37-B660-D4F4FD6F7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5074077"/>
        <c:axId val="1758802486"/>
      </c:lineChart>
      <c:lineChart>
        <c:grouping val="standard"/>
        <c:varyColors val="1"/>
        <c:ser>
          <c:idx val="4"/>
          <c:order val="4"/>
          <c:tx>
            <c:strRef>
              <c:f>'▲月 '!$P$5</c:f>
              <c:strCache>
                <c:ptCount val="1"/>
                <c:pt idx="0">
                  <c:v>勉強時間の合計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'▲月 '!$P$6:$P$37</c:f>
              <c:numCache>
                <c:formatCode>#,##0.00</c:formatCode>
                <c:ptCount val="3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0D-4B37-B660-D4F4FD6F7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128184"/>
        <c:axId val="537121784"/>
      </c:lineChart>
      <c:catAx>
        <c:axId val="2105074077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Verdana"/>
                  </a:defRPr>
                </a:pPr>
                <a:endParaRPr lang="ja-JP" altLang="en-US"/>
              </a:p>
            </c:rich>
          </c:tx>
          <c:overlay val="0"/>
        </c:title>
        <c:numFmt formatCode="#,##0.00" sourceLinked="1"/>
        <c:majorTickMark val="none"/>
        <c:minorTickMark val="none"/>
        <c:tickLblPos val="nextTo"/>
        <c:crossAx val="1758802486"/>
        <c:crosses val="autoZero"/>
        <c:auto val="1"/>
        <c:lblAlgn val="ctr"/>
        <c:lblOffset val="100"/>
        <c:noMultiLvlLbl val="1"/>
      </c:catAx>
      <c:valAx>
        <c:axId val="1758802486"/>
        <c:scaling>
          <c:orientation val="minMax"/>
          <c:max val="0.20833333333333301"/>
          <c:min val="0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800" b="0">
                    <a:solidFill>
                      <a:srgbClr val="E69138"/>
                    </a:solidFill>
                    <a:latin typeface="Verdana"/>
                  </a:defRPr>
                </a:pPr>
                <a:r>
                  <a:rPr lang="ja-JP" altLang="en-US" sz="1800" b="0">
                    <a:solidFill>
                      <a:srgbClr val="E69138"/>
                    </a:solidFill>
                    <a:latin typeface="Verdana"/>
                  </a:rPr>
                  <a:t>一日平均勉強時間</a:t>
                </a:r>
              </a:p>
            </c:rich>
          </c:tx>
          <c:layout>
            <c:manualLayout>
              <c:xMode val="edge"/>
              <c:yMode val="edge"/>
              <c:x val="2.3389425112183559E-2"/>
              <c:y val="8.7908075035771013E-2"/>
            </c:manualLayout>
          </c:layout>
          <c:overlay val="0"/>
        </c:title>
        <c:numFmt formatCode="h&quot;時間&quot;" sourceLinked="0"/>
        <c:majorTickMark val="cross"/>
        <c:minorTickMark val="none"/>
        <c:tickLblPos val="nextTo"/>
        <c:spPr>
          <a:ln/>
        </c:spPr>
        <c:txPr>
          <a:bodyPr/>
          <a:lstStyle/>
          <a:p>
            <a:pPr lvl="0">
              <a:defRPr sz="1100" b="0" baseline="0">
                <a:solidFill>
                  <a:srgbClr val="E69138"/>
                </a:solidFill>
                <a:latin typeface="+mn-lt"/>
              </a:defRPr>
            </a:pPr>
            <a:endParaRPr lang="ja-JP"/>
          </a:p>
        </c:txPr>
        <c:crossAx val="2105074077"/>
        <c:crosses val="autoZero"/>
        <c:crossBetween val="between"/>
        <c:majorUnit val="4.1666666599999999E-2"/>
      </c:valAx>
      <c:valAx>
        <c:axId val="537121784"/>
        <c:scaling>
          <c:orientation val="minMax"/>
        </c:scaling>
        <c:delete val="0"/>
        <c:axPos val="r"/>
        <c:numFmt formatCode="#,##0&quot;時間&quot;" sourceLinked="0"/>
        <c:majorTickMark val="out"/>
        <c:minorTickMark val="none"/>
        <c:tickLblPos val="nextTo"/>
        <c:txPr>
          <a:bodyPr/>
          <a:lstStyle/>
          <a:p>
            <a:pPr>
              <a:defRPr sz="1100" baseline="0">
                <a:solidFill>
                  <a:srgbClr val="FF0000"/>
                </a:solidFill>
              </a:defRPr>
            </a:pPr>
            <a:endParaRPr lang="ja-JP"/>
          </a:p>
        </c:txPr>
        <c:crossAx val="537128184"/>
        <c:crosses val="max"/>
        <c:crossBetween val="between"/>
      </c:valAx>
      <c:catAx>
        <c:axId val="537128184"/>
        <c:scaling>
          <c:orientation val="minMax"/>
        </c:scaling>
        <c:delete val="1"/>
        <c:axPos val="b"/>
        <c:majorTickMark val="out"/>
        <c:minorTickMark val="none"/>
        <c:tickLblPos val="nextTo"/>
        <c:crossAx val="53712178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1.5456989247311828E-2"/>
          <c:y val="0.81909953563496873"/>
          <c:w val="0.98252688172043012"/>
          <c:h val="0.15414461152222192"/>
        </c:manualLayout>
      </c:layout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Verdana"/>
            </a:defRPr>
          </a:pPr>
          <a:endParaRPr lang="ja-JP"/>
        </a:p>
      </c:txPr>
    </c:legend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b="1">
                <a:solidFill>
                  <a:schemeClr val="accent3"/>
                </a:solidFill>
                <a:latin typeface="Verdana"/>
              </a:defRPr>
            </a:pPr>
            <a:r>
              <a:rPr lang="ja-JP" altLang="en-US" sz="1050" b="1">
                <a:solidFill>
                  <a:schemeClr val="accent3"/>
                </a:solidFill>
                <a:latin typeface="Verdana"/>
              </a:rPr>
              <a:t>あなたのダイヤモンド輝き量</a:t>
            </a:r>
          </a:p>
        </c:rich>
      </c:tx>
      <c:overlay val="0"/>
    </c:title>
    <c:autoTitleDeleted val="0"/>
    <c:plotArea>
      <c:layout/>
      <c:areaChart>
        <c:grouping val="standard"/>
        <c:varyColors val="1"/>
        <c:ser>
          <c:idx val="0"/>
          <c:order val="0"/>
          <c:tx>
            <c:strRef>
              <c:f>■月!$O$5</c:f>
              <c:strCache>
                <c:ptCount val="1"/>
                <c:pt idx="0">
                  <c:v>一日平均</c:v>
                </c:pt>
              </c:strCache>
            </c:strRef>
          </c:tx>
          <c:spPr>
            <a:solidFill>
              <a:srgbClr val="FF9900">
                <a:alpha val="30000"/>
              </a:srgbClr>
            </a:solidFill>
            <a:ln cmpd="sng">
              <a:solidFill>
                <a:srgbClr val="FF9900">
                  <a:alpha val="100000"/>
                </a:srgbClr>
              </a:solidFill>
            </a:ln>
          </c:spPr>
          <c:cat>
            <c:numRef>
              <c:f>■月!$O$6:$O$37</c:f>
              <c:numCache>
                <c:formatCode>#,##0.00</c:formatCode>
                <c:ptCount val="3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</c:numCache>
            </c:numRef>
          </c:cat>
          <c:val>
            <c:numRef>
              <c:f>■月!$O$6:$O$37</c:f>
              <c:numCache>
                <c:formatCode>#,##0.00</c:formatCode>
                <c:ptCount val="3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19-415F-90BB-E8B87988B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05074077"/>
        <c:axId val="1758802486"/>
      </c:areaChart>
      <c:lineChart>
        <c:grouping val="standard"/>
        <c:varyColors val="1"/>
        <c:ser>
          <c:idx val="1"/>
          <c:order val="1"/>
          <c:tx>
            <c:strRef>
              <c:f>■月!$L$5</c:f>
              <c:strCache>
                <c:ptCount val="1"/>
                <c:pt idx="0">
                  <c:v>目標１</c:v>
                </c:pt>
              </c:strCache>
            </c:strRef>
          </c:tx>
          <c:spPr>
            <a:ln w="19050" cmpd="sng">
              <a:solidFill>
                <a:srgbClr val="1155CC"/>
              </a:solidFill>
            </a:ln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1-AE19-415F-90BB-E8B87988B200}"/>
              </c:ext>
            </c:extLst>
          </c:dPt>
          <c:cat>
            <c:numRef>
              <c:f>■月!$O$6:$O$37</c:f>
              <c:numCache>
                <c:formatCode>#,##0.00</c:formatCode>
                <c:ptCount val="3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</c:numCache>
            </c:numRef>
          </c:cat>
          <c:val>
            <c:numRef>
              <c:f>■月!$L$6:$L$37</c:f>
              <c:numCache>
                <c:formatCode>#,##0.00</c:formatCode>
                <c:ptCount val="32"/>
                <c:pt idx="0">
                  <c:v>0.125</c:v>
                </c:pt>
                <c:pt idx="1">
                  <c:v>0.125</c:v>
                </c:pt>
                <c:pt idx="2">
                  <c:v>0.125</c:v>
                </c:pt>
                <c:pt idx="3">
                  <c:v>0.125</c:v>
                </c:pt>
                <c:pt idx="4">
                  <c:v>0.125</c:v>
                </c:pt>
                <c:pt idx="5">
                  <c:v>0.125</c:v>
                </c:pt>
                <c:pt idx="6">
                  <c:v>0.125</c:v>
                </c:pt>
                <c:pt idx="7">
                  <c:v>0.125</c:v>
                </c:pt>
                <c:pt idx="8">
                  <c:v>0.125</c:v>
                </c:pt>
                <c:pt idx="9">
                  <c:v>0.125</c:v>
                </c:pt>
                <c:pt idx="10">
                  <c:v>0.125</c:v>
                </c:pt>
                <c:pt idx="11">
                  <c:v>0.125</c:v>
                </c:pt>
                <c:pt idx="12">
                  <c:v>0.125</c:v>
                </c:pt>
                <c:pt idx="13">
                  <c:v>0.125</c:v>
                </c:pt>
                <c:pt idx="14">
                  <c:v>0.125</c:v>
                </c:pt>
                <c:pt idx="15">
                  <c:v>0.125</c:v>
                </c:pt>
                <c:pt idx="16">
                  <c:v>0.125</c:v>
                </c:pt>
                <c:pt idx="17">
                  <c:v>0.125</c:v>
                </c:pt>
                <c:pt idx="18">
                  <c:v>0.125</c:v>
                </c:pt>
                <c:pt idx="19">
                  <c:v>0.125</c:v>
                </c:pt>
                <c:pt idx="20">
                  <c:v>0.125</c:v>
                </c:pt>
                <c:pt idx="21">
                  <c:v>0.125</c:v>
                </c:pt>
                <c:pt idx="22">
                  <c:v>0.125</c:v>
                </c:pt>
                <c:pt idx="23">
                  <c:v>0.125</c:v>
                </c:pt>
                <c:pt idx="24">
                  <c:v>0.125</c:v>
                </c:pt>
                <c:pt idx="25">
                  <c:v>0.125</c:v>
                </c:pt>
                <c:pt idx="26">
                  <c:v>0.125</c:v>
                </c:pt>
                <c:pt idx="27">
                  <c:v>0.125</c:v>
                </c:pt>
                <c:pt idx="28">
                  <c:v>0.125</c:v>
                </c:pt>
                <c:pt idx="29">
                  <c:v>0.125</c:v>
                </c:pt>
                <c:pt idx="30">
                  <c:v>0.125</c:v>
                </c:pt>
                <c:pt idx="31">
                  <c:v>0.125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19-415F-90BB-E8B87988B200}"/>
            </c:ext>
          </c:extLst>
        </c:ser>
        <c:ser>
          <c:idx val="2"/>
          <c:order val="2"/>
          <c:tx>
            <c:strRef>
              <c:f>■月!$M$5</c:f>
              <c:strCache>
                <c:ptCount val="1"/>
                <c:pt idx="0">
                  <c:v>目標２</c:v>
                </c:pt>
              </c:strCache>
            </c:strRef>
          </c:tx>
          <c:spPr>
            <a:ln w="19050" cmpd="sng">
              <a:solidFill>
                <a:srgbClr val="1155CC"/>
              </a:solidFill>
              <a:prstDash val="dash"/>
            </a:ln>
          </c:spPr>
          <c:marker>
            <c:symbol val="none"/>
          </c:marker>
          <c:cat>
            <c:numRef>
              <c:f>■月!$O$6:$O$37</c:f>
              <c:numCache>
                <c:formatCode>#,##0.00</c:formatCode>
                <c:ptCount val="3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</c:numCache>
            </c:numRef>
          </c:cat>
          <c:val>
            <c:numRef>
              <c:f>■月!$M$6:$M$37</c:f>
              <c:numCache>
                <c:formatCode>#,##0.00</c:formatCode>
                <c:ptCount val="32"/>
                <c:pt idx="0">
                  <c:v>8.3333333333333329E-2</c:v>
                </c:pt>
                <c:pt idx="1">
                  <c:v>8.3333333333333329E-2</c:v>
                </c:pt>
                <c:pt idx="2">
                  <c:v>8.3333333333333329E-2</c:v>
                </c:pt>
                <c:pt idx="3">
                  <c:v>8.3333333333333329E-2</c:v>
                </c:pt>
                <c:pt idx="4">
                  <c:v>8.3333333333333329E-2</c:v>
                </c:pt>
                <c:pt idx="5">
                  <c:v>8.3333333333333329E-2</c:v>
                </c:pt>
                <c:pt idx="6">
                  <c:v>8.3333333333333329E-2</c:v>
                </c:pt>
                <c:pt idx="7">
                  <c:v>8.3333333333333329E-2</c:v>
                </c:pt>
                <c:pt idx="8">
                  <c:v>8.3333333333333329E-2</c:v>
                </c:pt>
                <c:pt idx="9">
                  <c:v>8.3333333333333329E-2</c:v>
                </c:pt>
                <c:pt idx="10">
                  <c:v>8.3333333333333329E-2</c:v>
                </c:pt>
                <c:pt idx="11">
                  <c:v>8.3333333333333329E-2</c:v>
                </c:pt>
                <c:pt idx="12">
                  <c:v>8.3333333333333329E-2</c:v>
                </c:pt>
                <c:pt idx="13">
                  <c:v>8.3333333333333329E-2</c:v>
                </c:pt>
                <c:pt idx="14">
                  <c:v>8.3333333333333329E-2</c:v>
                </c:pt>
                <c:pt idx="15">
                  <c:v>8.3333333333333329E-2</c:v>
                </c:pt>
                <c:pt idx="16">
                  <c:v>8.3333333333333329E-2</c:v>
                </c:pt>
                <c:pt idx="17">
                  <c:v>8.3333333333333329E-2</c:v>
                </c:pt>
                <c:pt idx="18">
                  <c:v>8.3333333333333329E-2</c:v>
                </c:pt>
                <c:pt idx="19">
                  <c:v>8.3333333333333329E-2</c:v>
                </c:pt>
                <c:pt idx="20">
                  <c:v>8.3333333333333329E-2</c:v>
                </c:pt>
                <c:pt idx="21">
                  <c:v>8.3333333333333329E-2</c:v>
                </c:pt>
                <c:pt idx="22">
                  <c:v>8.3333333333333329E-2</c:v>
                </c:pt>
                <c:pt idx="23">
                  <c:v>8.3333333333333329E-2</c:v>
                </c:pt>
                <c:pt idx="24">
                  <c:v>8.3333333333333329E-2</c:v>
                </c:pt>
                <c:pt idx="25">
                  <c:v>8.3333333333333329E-2</c:v>
                </c:pt>
                <c:pt idx="26">
                  <c:v>8.3333333333333329E-2</c:v>
                </c:pt>
                <c:pt idx="27">
                  <c:v>8.3333333333333329E-2</c:v>
                </c:pt>
                <c:pt idx="28">
                  <c:v>8.3333333333333329E-2</c:v>
                </c:pt>
                <c:pt idx="29">
                  <c:v>8.3333333333333329E-2</c:v>
                </c:pt>
                <c:pt idx="30">
                  <c:v>8.3333333333333329E-2</c:v>
                </c:pt>
                <c:pt idx="31">
                  <c:v>8.3333333333333329E-2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19-415F-90BB-E8B87988B200}"/>
            </c:ext>
          </c:extLst>
        </c:ser>
        <c:ser>
          <c:idx val="3"/>
          <c:order val="3"/>
          <c:tx>
            <c:strRef>
              <c:f>■月!$N$5</c:f>
              <c:strCache>
                <c:ptCount val="1"/>
                <c:pt idx="0">
                  <c:v>目標３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val>
            <c:numRef>
              <c:f>■月!$N$6:$N$37</c:f>
              <c:numCache>
                <c:formatCode>#,##0.00</c:formatCode>
                <c:ptCount val="32"/>
                <c:pt idx="0">
                  <c:v>4.1666666666666664E-2</c:v>
                </c:pt>
                <c:pt idx="1">
                  <c:v>4.1666666666666664E-2</c:v>
                </c:pt>
                <c:pt idx="2">
                  <c:v>4.1666666666666664E-2</c:v>
                </c:pt>
                <c:pt idx="3">
                  <c:v>4.1666666666666664E-2</c:v>
                </c:pt>
                <c:pt idx="4">
                  <c:v>4.1666666666666664E-2</c:v>
                </c:pt>
                <c:pt idx="5">
                  <c:v>4.1666666666666664E-2</c:v>
                </c:pt>
                <c:pt idx="6">
                  <c:v>4.1666666666666664E-2</c:v>
                </c:pt>
                <c:pt idx="7">
                  <c:v>4.1666666666666664E-2</c:v>
                </c:pt>
                <c:pt idx="8">
                  <c:v>4.1666666666666664E-2</c:v>
                </c:pt>
                <c:pt idx="9">
                  <c:v>4.1666666666666664E-2</c:v>
                </c:pt>
                <c:pt idx="10">
                  <c:v>4.1666666666666664E-2</c:v>
                </c:pt>
                <c:pt idx="11">
                  <c:v>4.1666666666666664E-2</c:v>
                </c:pt>
                <c:pt idx="12">
                  <c:v>4.1666666666666664E-2</c:v>
                </c:pt>
                <c:pt idx="13">
                  <c:v>4.1666666666666664E-2</c:v>
                </c:pt>
                <c:pt idx="14">
                  <c:v>4.1666666666666664E-2</c:v>
                </c:pt>
                <c:pt idx="15">
                  <c:v>4.1666666666666664E-2</c:v>
                </c:pt>
                <c:pt idx="16">
                  <c:v>4.1666666666666664E-2</c:v>
                </c:pt>
                <c:pt idx="17">
                  <c:v>4.1666666666666664E-2</c:v>
                </c:pt>
                <c:pt idx="18">
                  <c:v>4.1666666666666664E-2</c:v>
                </c:pt>
                <c:pt idx="19">
                  <c:v>4.1666666666666664E-2</c:v>
                </c:pt>
                <c:pt idx="20">
                  <c:v>4.1666666666666664E-2</c:v>
                </c:pt>
                <c:pt idx="21">
                  <c:v>4.1666666666666664E-2</c:v>
                </c:pt>
                <c:pt idx="22">
                  <c:v>4.1666666666666664E-2</c:v>
                </c:pt>
                <c:pt idx="23">
                  <c:v>4.1666666666666664E-2</c:v>
                </c:pt>
                <c:pt idx="24">
                  <c:v>4.1666666666666664E-2</c:v>
                </c:pt>
                <c:pt idx="25">
                  <c:v>4.1666666666666664E-2</c:v>
                </c:pt>
                <c:pt idx="26">
                  <c:v>4.1666666666666664E-2</c:v>
                </c:pt>
                <c:pt idx="27">
                  <c:v>4.1666666666666664E-2</c:v>
                </c:pt>
                <c:pt idx="28">
                  <c:v>4.1666666666666664E-2</c:v>
                </c:pt>
                <c:pt idx="29">
                  <c:v>4.1666666666666664E-2</c:v>
                </c:pt>
                <c:pt idx="30">
                  <c:v>4.1666666666666664E-2</c:v>
                </c:pt>
                <c:pt idx="31">
                  <c:v>4.1666666666666664E-2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E19-415F-90BB-E8B87988B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5074077"/>
        <c:axId val="1758802486"/>
      </c:lineChart>
      <c:lineChart>
        <c:grouping val="standard"/>
        <c:varyColors val="1"/>
        <c:ser>
          <c:idx val="4"/>
          <c:order val="4"/>
          <c:tx>
            <c:strRef>
              <c:f>■月!$P$5</c:f>
              <c:strCache>
                <c:ptCount val="1"/>
                <c:pt idx="0">
                  <c:v>勉強時間の合計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■月!$P$6:$P$37</c:f>
              <c:numCache>
                <c:formatCode>#,##0.00</c:formatCode>
                <c:ptCount val="3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19-415F-90BB-E8B87988B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128184"/>
        <c:axId val="537121784"/>
      </c:lineChart>
      <c:catAx>
        <c:axId val="2105074077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Verdana"/>
                  </a:defRPr>
                </a:pPr>
                <a:endParaRPr lang="ja-JP" altLang="en-US"/>
              </a:p>
            </c:rich>
          </c:tx>
          <c:overlay val="0"/>
        </c:title>
        <c:numFmt formatCode="#,##0.00" sourceLinked="1"/>
        <c:majorTickMark val="none"/>
        <c:minorTickMark val="none"/>
        <c:tickLblPos val="nextTo"/>
        <c:crossAx val="1758802486"/>
        <c:crosses val="autoZero"/>
        <c:auto val="1"/>
        <c:lblAlgn val="ctr"/>
        <c:lblOffset val="100"/>
        <c:noMultiLvlLbl val="1"/>
      </c:catAx>
      <c:valAx>
        <c:axId val="1758802486"/>
        <c:scaling>
          <c:orientation val="minMax"/>
          <c:max val="0.20833333333333301"/>
          <c:min val="0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800" b="0">
                    <a:solidFill>
                      <a:srgbClr val="E69138"/>
                    </a:solidFill>
                    <a:latin typeface="Verdana"/>
                  </a:defRPr>
                </a:pPr>
                <a:r>
                  <a:rPr lang="ja-JP" altLang="en-US" sz="1800" b="0">
                    <a:solidFill>
                      <a:srgbClr val="E69138"/>
                    </a:solidFill>
                    <a:latin typeface="Verdana"/>
                  </a:rPr>
                  <a:t>一日平均勉強時間</a:t>
                </a:r>
              </a:p>
            </c:rich>
          </c:tx>
          <c:layout>
            <c:manualLayout>
              <c:xMode val="edge"/>
              <c:yMode val="edge"/>
              <c:x val="2.3389425112183559E-2"/>
              <c:y val="8.7908075035771013E-2"/>
            </c:manualLayout>
          </c:layout>
          <c:overlay val="0"/>
        </c:title>
        <c:numFmt formatCode="h&quot;時間&quot;" sourceLinked="0"/>
        <c:majorTickMark val="cross"/>
        <c:minorTickMark val="none"/>
        <c:tickLblPos val="nextTo"/>
        <c:spPr>
          <a:ln/>
        </c:spPr>
        <c:txPr>
          <a:bodyPr/>
          <a:lstStyle/>
          <a:p>
            <a:pPr lvl="0">
              <a:defRPr sz="1100" b="0" baseline="0">
                <a:solidFill>
                  <a:srgbClr val="E69138"/>
                </a:solidFill>
                <a:latin typeface="+mn-lt"/>
              </a:defRPr>
            </a:pPr>
            <a:endParaRPr lang="ja-JP"/>
          </a:p>
        </c:txPr>
        <c:crossAx val="2105074077"/>
        <c:crosses val="autoZero"/>
        <c:crossBetween val="between"/>
        <c:majorUnit val="4.1666666599999999E-2"/>
      </c:valAx>
      <c:valAx>
        <c:axId val="537121784"/>
        <c:scaling>
          <c:orientation val="minMax"/>
        </c:scaling>
        <c:delete val="0"/>
        <c:axPos val="r"/>
        <c:numFmt formatCode="#,##0&quot;時間&quot;" sourceLinked="0"/>
        <c:majorTickMark val="out"/>
        <c:minorTickMark val="none"/>
        <c:tickLblPos val="nextTo"/>
        <c:txPr>
          <a:bodyPr/>
          <a:lstStyle/>
          <a:p>
            <a:pPr>
              <a:defRPr sz="1100" baseline="0">
                <a:solidFill>
                  <a:srgbClr val="FF0000"/>
                </a:solidFill>
              </a:defRPr>
            </a:pPr>
            <a:endParaRPr lang="ja-JP"/>
          </a:p>
        </c:txPr>
        <c:crossAx val="537128184"/>
        <c:crosses val="max"/>
        <c:crossBetween val="between"/>
      </c:valAx>
      <c:catAx>
        <c:axId val="537128184"/>
        <c:scaling>
          <c:orientation val="minMax"/>
        </c:scaling>
        <c:delete val="1"/>
        <c:axPos val="b"/>
        <c:majorTickMark val="out"/>
        <c:minorTickMark val="none"/>
        <c:tickLblPos val="nextTo"/>
        <c:crossAx val="53712178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1.5456989247311828E-2"/>
          <c:y val="0.81909953563496873"/>
          <c:w val="0.98252688172043012"/>
          <c:h val="0.15414461152222192"/>
        </c:manualLayout>
      </c:layout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Verdana"/>
            </a:defRPr>
          </a:pPr>
          <a:endParaRPr lang="ja-JP"/>
        </a:p>
      </c:txPr>
    </c:legend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19050</xdr:rowOff>
    </xdr:from>
    <xdr:ext cx="4733925" cy="2847975"/>
    <xdr:graphicFrame macro="">
      <xdr:nvGraphicFramePr>
        <xdr:cNvPr id="2" name="Chart 1" title="グラフ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3</xdr:col>
      <xdr:colOff>95250</xdr:colOff>
      <xdr:row>0</xdr:row>
      <xdr:rowOff>57150</xdr:rowOff>
    </xdr:from>
    <xdr:ext cx="676275" cy="409575"/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85875" y="57150"/>
          <a:ext cx="676275" cy="409575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85725</xdr:colOff>
      <xdr:row>18</xdr:row>
      <xdr:rowOff>228597</xdr:rowOff>
    </xdr:from>
    <xdr:ext cx="581025" cy="468000"/>
    <xdr:pic>
      <xdr:nvPicPr>
        <xdr:cNvPr id="4" name="image2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152900" y="4600572"/>
          <a:ext cx="581025" cy="46800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19050</xdr:rowOff>
    </xdr:from>
    <xdr:ext cx="4733925" cy="2847975"/>
    <xdr:graphicFrame macro="">
      <xdr:nvGraphicFramePr>
        <xdr:cNvPr id="2" name="Chart 1" title="グラフ">
          <a:extLst>
            <a:ext uri="{FF2B5EF4-FFF2-40B4-BE49-F238E27FC236}">
              <a16:creationId xmlns:a16="http://schemas.microsoft.com/office/drawing/2014/main" id="{0F4E9D86-5C29-4CA5-864D-9F8D107100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3</xdr:col>
      <xdr:colOff>95250</xdr:colOff>
      <xdr:row>0</xdr:row>
      <xdr:rowOff>57150</xdr:rowOff>
    </xdr:from>
    <xdr:ext cx="676275" cy="409575"/>
    <xdr:pic>
      <xdr:nvPicPr>
        <xdr:cNvPr id="3" name="image1.png">
          <a:extLst>
            <a:ext uri="{FF2B5EF4-FFF2-40B4-BE49-F238E27FC236}">
              <a16:creationId xmlns:a16="http://schemas.microsoft.com/office/drawing/2014/main" id="{3C96BD49-62BD-483F-BDE3-E4BF67A33B1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85875" y="57150"/>
          <a:ext cx="676275" cy="409575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85725</xdr:colOff>
      <xdr:row>18</xdr:row>
      <xdr:rowOff>228597</xdr:rowOff>
    </xdr:from>
    <xdr:ext cx="581025" cy="468000"/>
    <xdr:pic>
      <xdr:nvPicPr>
        <xdr:cNvPr id="4" name="image2.jpg">
          <a:extLst>
            <a:ext uri="{FF2B5EF4-FFF2-40B4-BE49-F238E27FC236}">
              <a16:creationId xmlns:a16="http://schemas.microsoft.com/office/drawing/2014/main" id="{F8ACF9B4-248A-447A-93FE-38323F9973F5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152900" y="4600572"/>
          <a:ext cx="581025" cy="46800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19050</xdr:rowOff>
    </xdr:from>
    <xdr:ext cx="4733925" cy="2847975"/>
    <xdr:graphicFrame macro="">
      <xdr:nvGraphicFramePr>
        <xdr:cNvPr id="2" name="Chart 1" title="グラフ">
          <a:extLst>
            <a:ext uri="{FF2B5EF4-FFF2-40B4-BE49-F238E27FC236}">
              <a16:creationId xmlns:a16="http://schemas.microsoft.com/office/drawing/2014/main" id="{E77256F8-6F80-451E-B237-EAC19AC2E5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3</xdr:col>
      <xdr:colOff>95250</xdr:colOff>
      <xdr:row>0</xdr:row>
      <xdr:rowOff>57150</xdr:rowOff>
    </xdr:from>
    <xdr:ext cx="676275" cy="409575"/>
    <xdr:pic>
      <xdr:nvPicPr>
        <xdr:cNvPr id="3" name="image1.png">
          <a:extLst>
            <a:ext uri="{FF2B5EF4-FFF2-40B4-BE49-F238E27FC236}">
              <a16:creationId xmlns:a16="http://schemas.microsoft.com/office/drawing/2014/main" id="{FEEA2E7D-1C4D-4ECF-A613-B7584E70568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85875" y="57150"/>
          <a:ext cx="676275" cy="409575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85725</xdr:colOff>
      <xdr:row>18</xdr:row>
      <xdr:rowOff>228597</xdr:rowOff>
    </xdr:from>
    <xdr:ext cx="581025" cy="468000"/>
    <xdr:pic>
      <xdr:nvPicPr>
        <xdr:cNvPr id="4" name="image2.jpg">
          <a:extLst>
            <a:ext uri="{FF2B5EF4-FFF2-40B4-BE49-F238E27FC236}">
              <a16:creationId xmlns:a16="http://schemas.microsoft.com/office/drawing/2014/main" id="{5E8624A1-BC31-49E7-945E-6BC9CBE3E8A5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152900" y="4600572"/>
          <a:ext cx="581025" cy="46800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891AD"/>
      </a:accent1>
      <a:accent2>
        <a:srgbClr val="004561"/>
      </a:accent2>
      <a:accent3>
        <a:srgbClr val="FF6F31"/>
      </a:accent3>
      <a:accent4>
        <a:srgbClr val="1C7685"/>
      </a:accent4>
      <a:accent5>
        <a:srgbClr val="0F45A8"/>
      </a:accent5>
      <a:accent6>
        <a:srgbClr val="4CDC8B"/>
      </a:accent6>
      <a:hlink>
        <a:srgbClr val="0097A7"/>
      </a:hlink>
      <a:folHlink>
        <a:srgbClr val="0097A7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outlinePr summaryBelow="0" summaryRight="0"/>
  </sheetPr>
  <dimension ref="A1:R59"/>
  <sheetViews>
    <sheetView showGridLines="0" tabSelected="1" zoomScaleNormal="100" workbookViewId="0">
      <selection activeCell="E31" sqref="E31:G31"/>
    </sheetView>
  </sheetViews>
  <sheetFormatPr defaultColWidth="12.5703125" defaultRowHeight="15.75" customHeight="1" x14ac:dyDescent="0.2"/>
  <cols>
    <col min="1" max="1" width="2.5703125" style="62" customWidth="1"/>
    <col min="2" max="2" width="8.85546875" style="62" customWidth="1"/>
    <col min="3" max="3" width="6.42578125" style="62" customWidth="1"/>
    <col min="4" max="4" width="12.85546875" style="62" customWidth="1"/>
    <col min="5" max="5" width="12.5703125" style="62" customWidth="1"/>
    <col min="6" max="7" width="8.85546875" style="62" customWidth="1"/>
    <col min="8" max="8" width="7.5703125" style="62" customWidth="1"/>
    <col min="9" max="9" width="2.5703125" style="62" customWidth="1"/>
    <col min="10" max="10" width="8.5703125" hidden="1" customWidth="1"/>
    <col min="11" max="11" width="11" hidden="1" customWidth="1"/>
    <col min="12" max="17" width="8.5703125" hidden="1" customWidth="1"/>
    <col min="18" max="24" width="12.5703125" customWidth="1"/>
  </cols>
  <sheetData>
    <row r="1" spans="1:17" ht="36" customHeight="1" thickBot="1" x14ac:dyDescent="0.75">
      <c r="A1" s="26"/>
      <c r="B1" s="27"/>
      <c r="C1" s="28" t="s">
        <v>0</v>
      </c>
      <c r="D1" s="27"/>
      <c r="E1" s="70">
        <v>2022</v>
      </c>
      <c r="F1" s="69" t="s">
        <v>17</v>
      </c>
      <c r="G1" s="71">
        <v>7</v>
      </c>
      <c r="H1" s="69" t="s">
        <v>18</v>
      </c>
      <c r="I1" s="69"/>
      <c r="J1" s="1"/>
      <c r="K1" s="1">
        <f ca="1">TODAY()</f>
        <v>44685</v>
      </c>
      <c r="L1" s="2"/>
      <c r="M1" s="67">
        <f>DATE(E1, G1, 1)</f>
        <v>44743</v>
      </c>
      <c r="N1" s="2"/>
      <c r="O1" s="2"/>
      <c r="P1" s="2"/>
      <c r="Q1" s="2"/>
    </row>
    <row r="2" spans="1:17" ht="18.75" customHeight="1" x14ac:dyDescent="0.35">
      <c r="A2" s="26"/>
      <c r="B2" s="30"/>
      <c r="C2" s="31"/>
      <c r="D2" s="31"/>
      <c r="E2" s="29"/>
      <c r="F2" s="29"/>
      <c r="G2" s="29"/>
      <c r="H2" s="29"/>
      <c r="I2" s="29"/>
      <c r="J2" s="3"/>
      <c r="K2" s="4"/>
      <c r="L2" s="5"/>
      <c r="M2" s="6"/>
      <c r="N2" s="6"/>
      <c r="O2" s="7"/>
      <c r="P2" s="2"/>
      <c r="Q2" s="16"/>
    </row>
    <row r="3" spans="1:17" ht="18.75" customHeight="1" x14ac:dyDescent="0.35">
      <c r="A3" s="26"/>
      <c r="B3" s="30"/>
      <c r="C3" s="31"/>
      <c r="D3" s="31"/>
      <c r="E3" s="29"/>
      <c r="F3" s="29"/>
      <c r="G3" s="29"/>
      <c r="H3" s="29"/>
      <c r="I3" s="29"/>
      <c r="J3" s="3"/>
      <c r="K3" s="3">
        <v>0</v>
      </c>
      <c r="L3" s="2"/>
      <c r="M3" s="2"/>
      <c r="N3" s="8"/>
      <c r="O3" s="2"/>
      <c r="P3" s="2"/>
      <c r="Q3" s="2"/>
    </row>
    <row r="4" spans="1:17" ht="18.75" customHeight="1" x14ac:dyDescent="0.35">
      <c r="A4" s="26"/>
      <c r="B4" s="30"/>
      <c r="C4" s="31"/>
      <c r="D4" s="31"/>
      <c r="E4" s="29"/>
      <c r="F4" s="29"/>
      <c r="G4" s="29"/>
      <c r="H4" s="29"/>
      <c r="I4" s="29"/>
      <c r="J4" s="3"/>
      <c r="K4" s="3">
        <v>1.3888888888888888E-2</v>
      </c>
      <c r="L4" s="2"/>
      <c r="M4" s="2"/>
      <c r="N4" s="2"/>
      <c r="O4" s="2"/>
      <c r="P4" s="2"/>
      <c r="Q4" s="2"/>
    </row>
    <row r="5" spans="1:17" ht="18" customHeight="1" x14ac:dyDescent="0.35">
      <c r="A5" s="26"/>
      <c r="B5" s="30"/>
      <c r="C5" s="31"/>
      <c r="D5" s="31"/>
      <c r="E5" s="29"/>
      <c r="F5" s="29"/>
      <c r="G5" s="29"/>
      <c r="H5" s="29"/>
      <c r="I5" s="29"/>
      <c r="J5" s="3"/>
      <c r="K5" s="3">
        <v>2.7777777777777776E-2</v>
      </c>
      <c r="L5" s="9" t="s">
        <v>1</v>
      </c>
      <c r="M5" s="9" t="s">
        <v>2</v>
      </c>
      <c r="N5" s="9" t="s">
        <v>3</v>
      </c>
      <c r="O5" s="9" t="s">
        <v>4</v>
      </c>
      <c r="P5" s="9" t="s">
        <v>5</v>
      </c>
      <c r="Q5" s="10" t="s">
        <v>5</v>
      </c>
    </row>
    <row r="6" spans="1:17" ht="18" customHeight="1" x14ac:dyDescent="0.35">
      <c r="A6" s="32"/>
      <c r="B6" s="30"/>
      <c r="C6" s="31"/>
      <c r="D6" s="31"/>
      <c r="E6" s="29"/>
      <c r="F6" s="29"/>
      <c r="G6" s="29"/>
      <c r="H6" s="29"/>
      <c r="I6" s="29"/>
      <c r="J6" s="3"/>
      <c r="K6" s="3">
        <v>4.1666666666666664E-2</v>
      </c>
      <c r="L6" s="8">
        <f>IF(E16=0,NA(),E16)</f>
        <v>0.125</v>
      </c>
      <c r="M6" s="8">
        <f>IF(E17=0,NA(),E17)</f>
        <v>8.3333333333333329E-2</v>
      </c>
      <c r="N6" s="8">
        <f>IF(E18=0,NA(),E18)</f>
        <v>4.1666666666666664E-2</v>
      </c>
      <c r="O6" s="8" t="e">
        <f t="shared" ref="O6:O14" si="0">IF(H25="",NA(),E$20)</f>
        <v>#N/A</v>
      </c>
      <c r="P6" s="8" t="e">
        <f t="shared" ref="P6:P14" si="1">IF(H25="",NA(),Q6)</f>
        <v>#N/A</v>
      </c>
      <c r="Q6" s="8" t="e">
        <f>H25/0.0416666666666666</f>
        <v>#VALUE!</v>
      </c>
    </row>
    <row r="7" spans="1:17" ht="18" customHeight="1" x14ac:dyDescent="0.35">
      <c r="A7" s="33"/>
      <c r="B7" s="34"/>
      <c r="C7" s="35"/>
      <c r="D7" s="35"/>
      <c r="E7" s="33"/>
      <c r="F7" s="33"/>
      <c r="G7" s="33"/>
      <c r="H7" s="33"/>
      <c r="I7" s="33"/>
      <c r="J7" s="3"/>
      <c r="K7" s="3">
        <v>5.5555555555555552E-2</v>
      </c>
      <c r="L7" s="8">
        <f>IF(E16=0,NA(),E16)</f>
        <v>0.125</v>
      </c>
      <c r="M7" s="8">
        <f>IF(E17=0,NA(),E17)</f>
        <v>8.3333333333333329E-2</v>
      </c>
      <c r="N7" s="8">
        <f>IF(E18=0,NA(),E18)</f>
        <v>4.1666666666666664E-2</v>
      </c>
      <c r="O7" s="8" t="e">
        <f t="shared" si="0"/>
        <v>#N/A</v>
      </c>
      <c r="P7" s="8" t="e">
        <f t="shared" si="1"/>
        <v>#N/A</v>
      </c>
      <c r="Q7" s="8" t="e">
        <f t="shared" ref="Q7:Q14" si="2">H26/0.0416666666666666</f>
        <v>#VALUE!</v>
      </c>
    </row>
    <row r="8" spans="1:17" ht="18" customHeight="1" x14ac:dyDescent="0.35">
      <c r="A8" s="33"/>
      <c r="B8" s="34"/>
      <c r="C8" s="35"/>
      <c r="D8" s="35"/>
      <c r="E8" s="33"/>
      <c r="F8" s="33"/>
      <c r="G8" s="33"/>
      <c r="H8" s="33"/>
      <c r="I8" s="33"/>
      <c r="J8" s="3"/>
      <c r="K8" s="3">
        <v>6.9444444444444448E-2</v>
      </c>
      <c r="L8" s="8">
        <f>IF(E16=0,NA(),E16)</f>
        <v>0.125</v>
      </c>
      <c r="M8" s="8">
        <f>IF(E17=0,NA(),E17)</f>
        <v>8.3333333333333329E-2</v>
      </c>
      <c r="N8" s="8">
        <f>IF(E18=0,NA(),E18)</f>
        <v>4.1666666666666664E-2</v>
      </c>
      <c r="O8" s="8" t="e">
        <f t="shared" si="0"/>
        <v>#N/A</v>
      </c>
      <c r="P8" s="8" t="e">
        <f t="shared" si="1"/>
        <v>#N/A</v>
      </c>
      <c r="Q8" s="8" t="e">
        <f t="shared" si="2"/>
        <v>#VALUE!</v>
      </c>
    </row>
    <row r="9" spans="1:17" ht="18" customHeight="1" x14ac:dyDescent="0.25">
      <c r="A9" s="33"/>
      <c r="B9" s="33"/>
      <c r="C9" s="33"/>
      <c r="D9" s="33"/>
      <c r="E9" s="33"/>
      <c r="F9" s="33"/>
      <c r="G9" s="33"/>
      <c r="H9" s="33"/>
      <c r="I9" s="33"/>
      <c r="J9" s="3"/>
      <c r="K9" s="3">
        <v>8.3333333333333329E-2</v>
      </c>
      <c r="L9" s="8">
        <f>IF(E16=0,NA(),E16)</f>
        <v>0.125</v>
      </c>
      <c r="M9" s="8">
        <f>IF(E17=0,NA(),E17)</f>
        <v>8.3333333333333329E-2</v>
      </c>
      <c r="N9" s="8">
        <f>IF(E18=0,NA(),E18)</f>
        <v>4.1666666666666664E-2</v>
      </c>
      <c r="O9" s="8" t="e">
        <f t="shared" si="0"/>
        <v>#N/A</v>
      </c>
      <c r="P9" s="8" t="e">
        <f t="shared" si="1"/>
        <v>#N/A</v>
      </c>
      <c r="Q9" s="8" t="e">
        <f t="shared" si="2"/>
        <v>#VALUE!</v>
      </c>
    </row>
    <row r="10" spans="1:17" ht="18" customHeight="1" x14ac:dyDescent="0.25">
      <c r="A10" s="33"/>
      <c r="B10" s="33"/>
      <c r="C10" s="33"/>
      <c r="D10" s="33"/>
      <c r="E10" s="33"/>
      <c r="F10" s="33"/>
      <c r="G10" s="33"/>
      <c r="H10" s="33"/>
      <c r="I10" s="33"/>
      <c r="J10" s="3"/>
      <c r="K10" s="3">
        <v>9.7222222222222224E-2</v>
      </c>
      <c r="L10" s="8">
        <f>IF(E16=0,NA(),E16)</f>
        <v>0.125</v>
      </c>
      <c r="M10" s="8">
        <f>IF(E17=0,NA(),E17)</f>
        <v>8.3333333333333329E-2</v>
      </c>
      <c r="N10" s="8">
        <f>IF(E18=0,NA(),E18)</f>
        <v>4.1666666666666664E-2</v>
      </c>
      <c r="O10" s="8" t="e">
        <f t="shared" si="0"/>
        <v>#N/A</v>
      </c>
      <c r="P10" s="8" t="e">
        <f t="shared" si="1"/>
        <v>#N/A</v>
      </c>
      <c r="Q10" s="8" t="e">
        <f t="shared" si="2"/>
        <v>#VALUE!</v>
      </c>
    </row>
    <row r="11" spans="1:17" ht="18" customHeight="1" x14ac:dyDescent="0.25">
      <c r="A11" s="33"/>
      <c r="B11" s="33"/>
      <c r="C11" s="33"/>
      <c r="D11" s="33"/>
      <c r="E11" s="33"/>
      <c r="F11" s="33"/>
      <c r="G11" s="33"/>
      <c r="H11" s="33"/>
      <c r="I11" s="33"/>
      <c r="J11" s="3"/>
      <c r="K11" s="3">
        <v>0.1111111111111111</v>
      </c>
      <c r="L11" s="8">
        <f>IF(E16=0,NA(),E16)</f>
        <v>0.125</v>
      </c>
      <c r="M11" s="8">
        <f>IF(E17=0,NA(),E17)</f>
        <v>8.3333333333333329E-2</v>
      </c>
      <c r="N11" s="8">
        <f>IF(E18=0,NA(),E18)</f>
        <v>4.1666666666666664E-2</v>
      </c>
      <c r="O11" s="8" t="e">
        <f t="shared" si="0"/>
        <v>#N/A</v>
      </c>
      <c r="P11" s="8" t="e">
        <f t="shared" si="1"/>
        <v>#N/A</v>
      </c>
      <c r="Q11" s="8" t="e">
        <f t="shared" si="2"/>
        <v>#VALUE!</v>
      </c>
    </row>
    <row r="12" spans="1:17" ht="18" customHeight="1" x14ac:dyDescent="0.25">
      <c r="A12" s="33"/>
      <c r="B12" s="33"/>
      <c r="C12" s="33"/>
      <c r="D12" s="33"/>
      <c r="E12" s="33"/>
      <c r="F12" s="33"/>
      <c r="G12" s="33"/>
      <c r="H12" s="33"/>
      <c r="I12" s="33"/>
      <c r="J12" s="3"/>
      <c r="K12" s="3">
        <v>0.125</v>
      </c>
      <c r="L12" s="8">
        <f>IF(E16=0,NA(),E16)</f>
        <v>0.125</v>
      </c>
      <c r="M12" s="8">
        <f>IF(E17=0,NA(),E17)</f>
        <v>8.3333333333333329E-2</v>
      </c>
      <c r="N12" s="8">
        <f>IF(E18=0,NA(),E18)</f>
        <v>4.1666666666666664E-2</v>
      </c>
      <c r="O12" s="8" t="e">
        <f t="shared" si="0"/>
        <v>#N/A</v>
      </c>
      <c r="P12" s="8" t="e">
        <f t="shared" si="1"/>
        <v>#N/A</v>
      </c>
      <c r="Q12" s="8" t="e">
        <f t="shared" si="2"/>
        <v>#VALUE!</v>
      </c>
    </row>
    <row r="13" spans="1:17" ht="18" customHeight="1" x14ac:dyDescent="0.25">
      <c r="A13" s="33"/>
      <c r="B13" s="33"/>
      <c r="C13" s="33"/>
      <c r="D13" s="33"/>
      <c r="E13" s="33"/>
      <c r="F13" s="33"/>
      <c r="G13" s="33"/>
      <c r="H13" s="33"/>
      <c r="I13" s="33"/>
      <c r="J13" s="3"/>
      <c r="K13" s="3">
        <v>0.1388888888888889</v>
      </c>
      <c r="L13" s="8">
        <f>IF(E16=0,NA(),E16)</f>
        <v>0.125</v>
      </c>
      <c r="M13" s="8">
        <f>IF(E17=0,NA(),E17)</f>
        <v>8.3333333333333329E-2</v>
      </c>
      <c r="N13" s="8">
        <f>IF(E18=0,NA(),E18)</f>
        <v>4.1666666666666664E-2</v>
      </c>
      <c r="O13" s="8" t="e">
        <f t="shared" si="0"/>
        <v>#N/A</v>
      </c>
      <c r="P13" s="8" t="e">
        <f t="shared" si="1"/>
        <v>#N/A</v>
      </c>
      <c r="Q13" s="8" t="e">
        <f t="shared" si="2"/>
        <v>#VALUE!</v>
      </c>
    </row>
    <row r="14" spans="1:17" ht="18" customHeight="1" x14ac:dyDescent="0.25">
      <c r="A14" s="33"/>
      <c r="B14" s="33"/>
      <c r="C14" s="33"/>
      <c r="D14" s="33"/>
      <c r="E14" s="33"/>
      <c r="F14" s="33"/>
      <c r="G14" s="33"/>
      <c r="H14" s="33"/>
      <c r="I14" s="33"/>
      <c r="J14" s="3"/>
      <c r="K14" s="3">
        <v>0.15277777777777779</v>
      </c>
      <c r="L14" s="8">
        <f>IF(E16=0,NA(),E16)</f>
        <v>0.125</v>
      </c>
      <c r="M14" s="8">
        <f>IF(E17=0,NA(),E17)</f>
        <v>8.3333333333333329E-2</v>
      </c>
      <c r="N14" s="8">
        <f>IF(E18=0,NA(),E18)</f>
        <v>4.1666666666666664E-2</v>
      </c>
      <c r="O14" s="8" t="e">
        <f t="shared" si="0"/>
        <v>#N/A</v>
      </c>
      <c r="P14" s="8" t="e">
        <f t="shared" si="1"/>
        <v>#N/A</v>
      </c>
      <c r="Q14" s="8" t="e">
        <f t="shared" si="2"/>
        <v>#VALUE!</v>
      </c>
    </row>
    <row r="15" spans="1:17" ht="18" customHeight="1" thickBot="1" x14ac:dyDescent="0.3">
      <c r="A15" s="82" t="s">
        <v>11</v>
      </c>
      <c r="B15" s="82"/>
      <c r="C15" s="82"/>
      <c r="D15" s="82"/>
      <c r="E15" s="82"/>
      <c r="F15" s="82"/>
      <c r="G15" s="82"/>
      <c r="H15" s="82"/>
      <c r="I15" s="82"/>
      <c r="J15" s="3"/>
      <c r="K15" s="3">
        <v>0.16666666666666666</v>
      </c>
      <c r="L15" s="8">
        <f>IF(E16=0,NA(),E16)</f>
        <v>0.125</v>
      </c>
      <c r="M15" s="8">
        <f>IF(E17=0,NA(),E17)</f>
        <v>8.3333333333333329E-2</v>
      </c>
      <c r="N15" s="8">
        <f>IF(E18=0,NA(),E18)</f>
        <v>4.1666666666666664E-2</v>
      </c>
      <c r="O15" s="8" t="e">
        <f t="shared" ref="O15:O37" si="3">IF(H34="",NA(),E$20)</f>
        <v>#N/A</v>
      </c>
      <c r="P15" s="8" t="e">
        <f t="shared" ref="P15:P37" si="4">IF(H34="",NA(),Q15)</f>
        <v>#N/A</v>
      </c>
      <c r="Q15" s="8" t="e">
        <f t="shared" ref="Q15:Q37" si="5">H34/0.0416666666666666</f>
        <v>#VALUE!</v>
      </c>
    </row>
    <row r="16" spans="1:17" ht="18" customHeight="1" x14ac:dyDescent="0.25">
      <c r="A16" s="36"/>
      <c r="B16" s="37" t="s">
        <v>12</v>
      </c>
      <c r="C16" s="38"/>
      <c r="D16" s="39"/>
      <c r="E16" s="93">
        <v>0.125</v>
      </c>
      <c r="F16" s="94"/>
      <c r="G16" s="94"/>
      <c r="H16" s="95"/>
      <c r="I16" s="36"/>
      <c r="J16" s="3"/>
      <c r="K16" s="3">
        <v>0.18055555555555555</v>
      </c>
      <c r="L16" s="8">
        <f>IF(E16=0,NA(),E16)</f>
        <v>0.125</v>
      </c>
      <c r="M16" s="8">
        <f>IF(E17=0,NA(),E17)</f>
        <v>8.3333333333333329E-2</v>
      </c>
      <c r="N16" s="8">
        <f>IF(E18=0,NA(),E18)</f>
        <v>4.1666666666666664E-2</v>
      </c>
      <c r="O16" s="8" t="e">
        <f t="shared" si="3"/>
        <v>#N/A</v>
      </c>
      <c r="P16" s="8" t="e">
        <f t="shared" si="4"/>
        <v>#N/A</v>
      </c>
      <c r="Q16" s="8" t="e">
        <f t="shared" si="5"/>
        <v>#VALUE!</v>
      </c>
    </row>
    <row r="17" spans="1:17" ht="18" customHeight="1" x14ac:dyDescent="0.25">
      <c r="A17" s="36"/>
      <c r="B17" s="40" t="s">
        <v>13</v>
      </c>
      <c r="C17" s="41"/>
      <c r="D17" s="42"/>
      <c r="E17" s="96">
        <v>8.3333333333333329E-2</v>
      </c>
      <c r="F17" s="97"/>
      <c r="G17" s="97"/>
      <c r="H17" s="98"/>
      <c r="I17" s="36"/>
      <c r="J17" s="3"/>
      <c r="K17" s="3">
        <v>0.19444444444444445</v>
      </c>
      <c r="L17" s="8">
        <f>IF(E16=0,NA(),E16)</f>
        <v>0.125</v>
      </c>
      <c r="M17" s="8">
        <f>IF(E17=0,NA(),E17)</f>
        <v>8.3333333333333329E-2</v>
      </c>
      <c r="N17" s="8">
        <f>IF(E18=0,NA(),E18)</f>
        <v>4.1666666666666664E-2</v>
      </c>
      <c r="O17" s="8" t="e">
        <f t="shared" si="3"/>
        <v>#N/A</v>
      </c>
      <c r="P17" s="8" t="e">
        <f t="shared" si="4"/>
        <v>#N/A</v>
      </c>
      <c r="Q17" s="8" t="e">
        <f t="shared" si="5"/>
        <v>#VALUE!</v>
      </c>
    </row>
    <row r="18" spans="1:17" ht="18" customHeight="1" thickBot="1" x14ac:dyDescent="0.3">
      <c r="A18" s="36"/>
      <c r="B18" s="43" t="s">
        <v>14</v>
      </c>
      <c r="C18" s="44"/>
      <c r="D18" s="45"/>
      <c r="E18" s="99">
        <v>4.1666666666666664E-2</v>
      </c>
      <c r="F18" s="100"/>
      <c r="G18" s="100"/>
      <c r="H18" s="101"/>
      <c r="I18" s="36"/>
      <c r="J18" s="3"/>
      <c r="K18" s="3">
        <v>0.20833333333333334</v>
      </c>
      <c r="L18" s="8">
        <f>IF(E16=0,NA(),E16)</f>
        <v>0.125</v>
      </c>
      <c r="M18" s="8">
        <f>IF(E17=0,NA(),E17)</f>
        <v>8.3333333333333329E-2</v>
      </c>
      <c r="N18" s="8">
        <f>IF(E18=0,NA(),E18)</f>
        <v>4.1666666666666664E-2</v>
      </c>
      <c r="O18" s="8" t="e">
        <f t="shared" si="3"/>
        <v>#N/A</v>
      </c>
      <c r="P18" s="8" t="e">
        <f t="shared" si="4"/>
        <v>#N/A</v>
      </c>
      <c r="Q18" s="8" t="e">
        <f t="shared" si="5"/>
        <v>#VALUE!</v>
      </c>
    </row>
    <row r="19" spans="1:17" ht="18" customHeight="1" thickBot="1" x14ac:dyDescent="0.3">
      <c r="A19" s="36"/>
      <c r="B19" s="46"/>
      <c r="C19" s="46"/>
      <c r="D19" s="46"/>
      <c r="E19" s="102"/>
      <c r="F19" s="103"/>
      <c r="G19" s="47"/>
      <c r="H19" s="47"/>
      <c r="I19" s="36"/>
      <c r="J19" s="3"/>
      <c r="K19" s="3">
        <v>0.22222222222222221</v>
      </c>
      <c r="L19" s="8">
        <f>IF(E16=0,NA(),E16)</f>
        <v>0.125</v>
      </c>
      <c r="M19" s="8">
        <f>IF(E17=0,NA(),E17)</f>
        <v>8.3333333333333329E-2</v>
      </c>
      <c r="N19" s="8">
        <f>IF(E18=0,NA(),E18)</f>
        <v>4.1666666666666664E-2</v>
      </c>
      <c r="O19" s="8" t="e">
        <f t="shared" si="3"/>
        <v>#N/A</v>
      </c>
      <c r="P19" s="8" t="e">
        <f t="shared" si="4"/>
        <v>#N/A</v>
      </c>
      <c r="Q19" s="8" t="e">
        <f t="shared" si="5"/>
        <v>#VALUE!</v>
      </c>
    </row>
    <row r="20" spans="1:17" ht="18" customHeight="1" x14ac:dyDescent="0.25">
      <c r="A20" s="36"/>
      <c r="B20" s="83" t="s">
        <v>15</v>
      </c>
      <c r="C20" s="84"/>
      <c r="D20" s="85"/>
      <c r="E20" s="89">
        <f>IF(D59=0,0,AVERAGE(D25:D56))</f>
        <v>0</v>
      </c>
      <c r="F20" s="90"/>
      <c r="G20" s="90"/>
      <c r="H20" s="90"/>
      <c r="I20" s="36"/>
      <c r="J20" s="3"/>
      <c r="K20" s="3">
        <v>0.2361111111111111</v>
      </c>
      <c r="L20" s="8">
        <f>IF(E16=0,NA(),E16)</f>
        <v>0.125</v>
      </c>
      <c r="M20" s="8">
        <f>IF(E17=0,NA(),E17)</f>
        <v>8.3333333333333329E-2</v>
      </c>
      <c r="N20" s="8">
        <f>IF(E18=0,NA(),E18)</f>
        <v>4.1666666666666664E-2</v>
      </c>
      <c r="O20" s="8" t="e">
        <f t="shared" si="3"/>
        <v>#N/A</v>
      </c>
      <c r="P20" s="8" t="e">
        <f t="shared" si="4"/>
        <v>#N/A</v>
      </c>
      <c r="Q20" s="8" t="e">
        <f t="shared" si="5"/>
        <v>#VALUE!</v>
      </c>
    </row>
    <row r="21" spans="1:17" ht="18" customHeight="1" x14ac:dyDescent="0.25">
      <c r="A21" s="36"/>
      <c r="B21" s="86" t="s">
        <v>16</v>
      </c>
      <c r="C21" s="87"/>
      <c r="D21" s="88"/>
      <c r="E21" s="91">
        <f>IF(D59=0,0,SUM(D25:D56))</f>
        <v>0</v>
      </c>
      <c r="F21" s="92"/>
      <c r="G21" s="92"/>
      <c r="H21" s="92"/>
      <c r="I21" s="36"/>
      <c r="J21" s="3"/>
      <c r="K21" s="3">
        <v>0.25</v>
      </c>
      <c r="L21" s="8">
        <f>IF(E16=0,NA(),E16)</f>
        <v>0.125</v>
      </c>
      <c r="M21" s="8">
        <f>IF(E17=0,NA(),E17)</f>
        <v>8.3333333333333329E-2</v>
      </c>
      <c r="N21" s="8">
        <f>IF(E18=0,NA(),E18)</f>
        <v>4.1666666666666664E-2</v>
      </c>
      <c r="O21" s="8" t="e">
        <f t="shared" si="3"/>
        <v>#N/A</v>
      </c>
      <c r="P21" s="8" t="e">
        <f t="shared" si="4"/>
        <v>#N/A</v>
      </c>
      <c r="Q21" s="8" t="e">
        <f t="shared" si="5"/>
        <v>#VALUE!</v>
      </c>
    </row>
    <row r="22" spans="1:17" ht="18" customHeight="1" thickBot="1" x14ac:dyDescent="0.45">
      <c r="A22" s="48"/>
      <c r="B22" s="48"/>
      <c r="C22" s="33"/>
      <c r="D22" s="33"/>
      <c r="E22" s="49"/>
      <c r="F22" s="33"/>
      <c r="G22" s="50"/>
      <c r="H22" s="50"/>
      <c r="I22" s="33"/>
      <c r="J22" s="3"/>
      <c r="K22" s="3">
        <v>0.2638888888888889</v>
      </c>
      <c r="L22" s="8">
        <f>IF(E16=0,NA(),E16)</f>
        <v>0.125</v>
      </c>
      <c r="M22" s="8">
        <f>IF(E17=0,NA(),E17)</f>
        <v>8.3333333333333329E-2</v>
      </c>
      <c r="N22" s="8">
        <f>IF(E18=0,NA(),E18)</f>
        <v>4.1666666666666664E-2</v>
      </c>
      <c r="O22" s="8" t="e">
        <f t="shared" si="3"/>
        <v>#N/A</v>
      </c>
      <c r="P22" s="8" t="e">
        <f t="shared" si="4"/>
        <v>#N/A</v>
      </c>
      <c r="Q22" s="8" t="e">
        <f t="shared" si="5"/>
        <v>#VALUE!</v>
      </c>
    </row>
    <row r="23" spans="1:17" ht="18" customHeight="1" thickBot="1" x14ac:dyDescent="0.45">
      <c r="A23" s="78" t="s">
        <v>6</v>
      </c>
      <c r="B23" s="76">
        <f>M1</f>
        <v>44743</v>
      </c>
      <c r="C23" s="77"/>
      <c r="D23" s="51"/>
      <c r="E23" s="33"/>
      <c r="F23" s="50"/>
      <c r="G23" s="50"/>
      <c r="H23" s="50"/>
      <c r="I23" s="50"/>
      <c r="J23" s="3"/>
      <c r="K23" s="3">
        <v>0.27777777777777779</v>
      </c>
      <c r="L23" s="8">
        <f>IF(E16=0,NA(),E16)</f>
        <v>0.125</v>
      </c>
      <c r="M23" s="8">
        <f>IF(E17=0,NA(),E17)</f>
        <v>8.3333333333333329E-2</v>
      </c>
      <c r="N23" s="8">
        <f>IF(E18=0,NA(),E18)</f>
        <v>4.1666666666666664E-2</v>
      </c>
      <c r="O23" s="8" t="e">
        <f t="shared" si="3"/>
        <v>#N/A</v>
      </c>
      <c r="P23" s="8" t="e">
        <f t="shared" si="4"/>
        <v>#N/A</v>
      </c>
      <c r="Q23" s="8" t="e">
        <f t="shared" si="5"/>
        <v>#VALUE!</v>
      </c>
    </row>
    <row r="24" spans="1:17" ht="18" customHeight="1" thickBot="1" x14ac:dyDescent="0.4">
      <c r="A24" s="79"/>
      <c r="B24" s="52" t="s">
        <v>9</v>
      </c>
      <c r="C24" s="53" t="s">
        <v>10</v>
      </c>
      <c r="D24" s="80" t="s">
        <v>7</v>
      </c>
      <c r="E24" s="81"/>
      <c r="F24" s="81"/>
      <c r="G24" s="81"/>
      <c r="H24" s="54" t="s">
        <v>8</v>
      </c>
      <c r="I24" s="55"/>
      <c r="J24" s="3"/>
      <c r="K24" s="3">
        <v>0.29166666666666669</v>
      </c>
      <c r="L24" s="8">
        <f>IF(E16=0,NA(),E16)</f>
        <v>0.125</v>
      </c>
      <c r="M24" s="8">
        <f>IF(E17=0,NA(),E17)</f>
        <v>8.3333333333333329E-2</v>
      </c>
      <c r="N24" s="8">
        <f>IF(E18=0,NA(),E18)</f>
        <v>4.1666666666666664E-2</v>
      </c>
      <c r="O24" s="8" t="e">
        <f t="shared" si="3"/>
        <v>#N/A</v>
      </c>
      <c r="P24" s="8" t="e">
        <f t="shared" si="4"/>
        <v>#N/A</v>
      </c>
      <c r="Q24" s="8" t="e">
        <f t="shared" si="5"/>
        <v>#VALUE!</v>
      </c>
    </row>
    <row r="25" spans="1:17" ht="18" customHeight="1" x14ac:dyDescent="0.35">
      <c r="A25" s="56" t="str">
        <f t="shared" ref="A25:A54" ca="1" si="6">IF(B25=K$1,"→","")</f>
        <v/>
      </c>
      <c r="B25" s="17">
        <f>B23</f>
        <v>44743</v>
      </c>
      <c r="C25" s="64" t="str">
        <f t="shared" ref="C25:C56" si="7">TEXT(B25,"aaa")</f>
        <v>金</v>
      </c>
      <c r="D25" s="23"/>
      <c r="E25" s="72">
        <f>D25</f>
        <v>0</v>
      </c>
      <c r="F25" s="73"/>
      <c r="G25" s="73"/>
      <c r="H25" s="18" t="str">
        <f>IF(D25="","",SUM(D$25:D25))</f>
        <v/>
      </c>
      <c r="I25" s="57"/>
      <c r="J25" s="3"/>
      <c r="K25" s="3">
        <v>0.30555555555555558</v>
      </c>
      <c r="L25" s="8">
        <f>IF(E16=0,NA(),E16)</f>
        <v>0.125</v>
      </c>
      <c r="M25" s="8">
        <f>IF(E17=0,NA(),E17)</f>
        <v>8.3333333333333329E-2</v>
      </c>
      <c r="N25" s="8">
        <f>IF(E18=0,NA(),E18)</f>
        <v>4.1666666666666664E-2</v>
      </c>
      <c r="O25" s="8" t="e">
        <f t="shared" si="3"/>
        <v>#N/A</v>
      </c>
      <c r="P25" s="8" t="e">
        <f t="shared" si="4"/>
        <v>#N/A</v>
      </c>
      <c r="Q25" s="8" t="e">
        <f t="shared" si="5"/>
        <v>#VALUE!</v>
      </c>
    </row>
    <row r="26" spans="1:17" ht="18" customHeight="1" x14ac:dyDescent="0.35">
      <c r="A26" s="56" t="str">
        <f t="shared" ca="1" si="6"/>
        <v/>
      </c>
      <c r="B26" s="19">
        <f t="shared" ref="B26:B56" si="8">B25+1</f>
        <v>44744</v>
      </c>
      <c r="C26" s="65" t="str">
        <f t="shared" si="7"/>
        <v>土</v>
      </c>
      <c r="D26" s="24"/>
      <c r="E26" s="72">
        <f t="shared" ref="E26:E56" si="9">D26</f>
        <v>0</v>
      </c>
      <c r="F26" s="73"/>
      <c r="G26" s="73"/>
      <c r="H26" s="20" t="str">
        <f>IF(D26="","",SUM(D$25:D26))</f>
        <v/>
      </c>
      <c r="I26" s="57"/>
      <c r="J26" s="3"/>
      <c r="K26" s="3">
        <v>0.31944444444444442</v>
      </c>
      <c r="L26" s="8">
        <f>IF(E16=0,NA(),E16)</f>
        <v>0.125</v>
      </c>
      <c r="M26" s="8">
        <f>IF(E17=0,NA(),E17)</f>
        <v>8.3333333333333329E-2</v>
      </c>
      <c r="N26" s="8">
        <f>IF(E18=0,NA(),E18)</f>
        <v>4.1666666666666664E-2</v>
      </c>
      <c r="O26" s="8" t="e">
        <f t="shared" si="3"/>
        <v>#N/A</v>
      </c>
      <c r="P26" s="8" t="e">
        <f t="shared" si="4"/>
        <v>#N/A</v>
      </c>
      <c r="Q26" s="8" t="e">
        <f t="shared" si="5"/>
        <v>#VALUE!</v>
      </c>
    </row>
    <row r="27" spans="1:17" ht="18" customHeight="1" x14ac:dyDescent="0.35">
      <c r="A27" s="56" t="str">
        <f t="shared" ca="1" si="6"/>
        <v/>
      </c>
      <c r="B27" s="19">
        <f t="shared" si="8"/>
        <v>44745</v>
      </c>
      <c r="C27" s="65" t="str">
        <f t="shared" si="7"/>
        <v>日</v>
      </c>
      <c r="D27" s="24"/>
      <c r="E27" s="72">
        <f t="shared" si="9"/>
        <v>0</v>
      </c>
      <c r="F27" s="73"/>
      <c r="G27" s="73"/>
      <c r="H27" s="20" t="str">
        <f>IF(D27="","",SUM(D$25:D27))</f>
        <v/>
      </c>
      <c r="I27" s="57"/>
      <c r="J27" s="11"/>
      <c r="K27" s="3">
        <v>0.33333333333333331</v>
      </c>
      <c r="L27" s="8">
        <f>IF(E16=0,NA(),E16)</f>
        <v>0.125</v>
      </c>
      <c r="M27" s="8">
        <f>IF(E17=0,NA(),E17)</f>
        <v>8.3333333333333329E-2</v>
      </c>
      <c r="N27" s="8">
        <f>IF(E18=0,NA(),E18)</f>
        <v>4.1666666666666664E-2</v>
      </c>
      <c r="O27" s="8" t="e">
        <f t="shared" si="3"/>
        <v>#N/A</v>
      </c>
      <c r="P27" s="8" t="e">
        <f t="shared" si="4"/>
        <v>#N/A</v>
      </c>
      <c r="Q27" s="8" t="e">
        <f t="shared" si="5"/>
        <v>#VALUE!</v>
      </c>
    </row>
    <row r="28" spans="1:17" ht="18" customHeight="1" x14ac:dyDescent="0.35">
      <c r="A28" s="56" t="str">
        <f t="shared" ca="1" si="6"/>
        <v/>
      </c>
      <c r="B28" s="19">
        <f t="shared" si="8"/>
        <v>44746</v>
      </c>
      <c r="C28" s="65" t="str">
        <f t="shared" si="7"/>
        <v>月</v>
      </c>
      <c r="D28" s="24"/>
      <c r="E28" s="72">
        <f t="shared" si="9"/>
        <v>0</v>
      </c>
      <c r="F28" s="73"/>
      <c r="G28" s="73"/>
      <c r="H28" s="20" t="str">
        <f>IF(D28="","",SUM(D$25:D28))</f>
        <v/>
      </c>
      <c r="I28" s="57"/>
      <c r="J28" s="11"/>
      <c r="K28" s="3">
        <v>0.34722222222222221</v>
      </c>
      <c r="L28" s="8">
        <f>IF(E16=0,NA(),E16)</f>
        <v>0.125</v>
      </c>
      <c r="M28" s="8">
        <f>IF(E17=0,NA(),E17)</f>
        <v>8.3333333333333329E-2</v>
      </c>
      <c r="N28" s="8">
        <f>IF(E18=0,NA(),E18)</f>
        <v>4.1666666666666664E-2</v>
      </c>
      <c r="O28" s="8" t="e">
        <f t="shared" si="3"/>
        <v>#N/A</v>
      </c>
      <c r="P28" s="8" t="e">
        <f t="shared" si="4"/>
        <v>#N/A</v>
      </c>
      <c r="Q28" s="8" t="e">
        <f t="shared" si="5"/>
        <v>#VALUE!</v>
      </c>
    </row>
    <row r="29" spans="1:17" ht="18" customHeight="1" x14ac:dyDescent="0.35">
      <c r="A29" s="56" t="str">
        <f t="shared" ca="1" si="6"/>
        <v/>
      </c>
      <c r="B29" s="19">
        <f t="shared" si="8"/>
        <v>44747</v>
      </c>
      <c r="C29" s="65" t="str">
        <f t="shared" si="7"/>
        <v>火</v>
      </c>
      <c r="D29" s="24"/>
      <c r="E29" s="72">
        <f t="shared" si="9"/>
        <v>0</v>
      </c>
      <c r="F29" s="73"/>
      <c r="G29" s="73"/>
      <c r="H29" s="20" t="str">
        <f>IF(D29="","",SUM(D$25:D29))</f>
        <v/>
      </c>
      <c r="I29" s="57"/>
      <c r="J29" s="11"/>
      <c r="K29" s="3">
        <v>0.3611111111111111</v>
      </c>
      <c r="L29" s="8">
        <f>IF(E16=0,NA(),E16)</f>
        <v>0.125</v>
      </c>
      <c r="M29" s="8">
        <f>IF(E17=0,NA(),E17)</f>
        <v>8.3333333333333329E-2</v>
      </c>
      <c r="N29" s="8">
        <f>IF(E18=0,NA(),E18)</f>
        <v>4.1666666666666664E-2</v>
      </c>
      <c r="O29" s="8" t="e">
        <f t="shared" si="3"/>
        <v>#N/A</v>
      </c>
      <c r="P29" s="8" t="e">
        <f t="shared" si="4"/>
        <v>#N/A</v>
      </c>
      <c r="Q29" s="8" t="e">
        <f t="shared" si="5"/>
        <v>#VALUE!</v>
      </c>
    </row>
    <row r="30" spans="1:17" ht="18" customHeight="1" x14ac:dyDescent="0.35">
      <c r="A30" s="56" t="str">
        <f t="shared" ca="1" si="6"/>
        <v/>
      </c>
      <c r="B30" s="19">
        <f t="shared" si="8"/>
        <v>44748</v>
      </c>
      <c r="C30" s="65" t="str">
        <f t="shared" si="7"/>
        <v>水</v>
      </c>
      <c r="D30" s="24"/>
      <c r="E30" s="72">
        <f t="shared" si="9"/>
        <v>0</v>
      </c>
      <c r="F30" s="73"/>
      <c r="G30" s="73"/>
      <c r="H30" s="20" t="str">
        <f>IF(D30="","",SUM(D$25:D30))</f>
        <v/>
      </c>
      <c r="I30" s="57"/>
      <c r="J30" s="11"/>
      <c r="K30" s="3">
        <v>0.375</v>
      </c>
      <c r="L30" s="8">
        <f>IF(E16=0,NA(),E16)</f>
        <v>0.125</v>
      </c>
      <c r="M30" s="8">
        <f>IF(E17=0,NA(),E17)</f>
        <v>8.3333333333333329E-2</v>
      </c>
      <c r="N30" s="8">
        <f>IF(E18=0,NA(),E18)</f>
        <v>4.1666666666666664E-2</v>
      </c>
      <c r="O30" s="8" t="e">
        <f t="shared" si="3"/>
        <v>#N/A</v>
      </c>
      <c r="P30" s="8" t="e">
        <f t="shared" si="4"/>
        <v>#N/A</v>
      </c>
      <c r="Q30" s="8" t="e">
        <f t="shared" si="5"/>
        <v>#VALUE!</v>
      </c>
    </row>
    <row r="31" spans="1:17" ht="18" customHeight="1" x14ac:dyDescent="0.35">
      <c r="A31" s="56" t="str">
        <f t="shared" ca="1" si="6"/>
        <v/>
      </c>
      <c r="B31" s="19">
        <f t="shared" si="8"/>
        <v>44749</v>
      </c>
      <c r="C31" s="65" t="str">
        <f t="shared" si="7"/>
        <v>木</v>
      </c>
      <c r="D31" s="24"/>
      <c r="E31" s="72">
        <f t="shared" si="9"/>
        <v>0</v>
      </c>
      <c r="F31" s="73"/>
      <c r="G31" s="73"/>
      <c r="H31" s="20" t="str">
        <f>IF(D31="","",SUM(D$25:D31))</f>
        <v/>
      </c>
      <c r="I31" s="57"/>
      <c r="J31" s="11"/>
      <c r="K31" s="3">
        <v>0.3888888888888889</v>
      </c>
      <c r="L31" s="8">
        <f>IF(E16=0,NA(),E16)</f>
        <v>0.125</v>
      </c>
      <c r="M31" s="8">
        <f>IF(E17=0,NA(),E17)</f>
        <v>8.3333333333333329E-2</v>
      </c>
      <c r="N31" s="8">
        <f>IF(E18=0,NA(),E18)</f>
        <v>4.1666666666666664E-2</v>
      </c>
      <c r="O31" s="8" t="e">
        <f t="shared" si="3"/>
        <v>#N/A</v>
      </c>
      <c r="P31" s="8" t="e">
        <f t="shared" si="4"/>
        <v>#N/A</v>
      </c>
      <c r="Q31" s="8" t="e">
        <f t="shared" si="5"/>
        <v>#VALUE!</v>
      </c>
    </row>
    <row r="32" spans="1:17" ht="18" customHeight="1" x14ac:dyDescent="0.35">
      <c r="A32" s="56" t="str">
        <f t="shared" ca="1" si="6"/>
        <v/>
      </c>
      <c r="B32" s="19">
        <f t="shared" si="8"/>
        <v>44750</v>
      </c>
      <c r="C32" s="65" t="str">
        <f t="shared" si="7"/>
        <v>金</v>
      </c>
      <c r="D32" s="24"/>
      <c r="E32" s="72">
        <f t="shared" si="9"/>
        <v>0</v>
      </c>
      <c r="F32" s="73"/>
      <c r="G32" s="73"/>
      <c r="H32" s="20" t="str">
        <f>IF(D32="","",SUM(D$25:D32))</f>
        <v/>
      </c>
      <c r="I32" s="57"/>
      <c r="J32" s="11"/>
      <c r="K32" s="3">
        <v>0.40277777777777779</v>
      </c>
      <c r="L32" s="8">
        <f>IF(E16=0,NA(),E16)</f>
        <v>0.125</v>
      </c>
      <c r="M32" s="8">
        <f>IF(E17=0,NA(),E17)</f>
        <v>8.3333333333333329E-2</v>
      </c>
      <c r="N32" s="8">
        <f>IF(E18=0,NA(),E18)</f>
        <v>4.1666666666666664E-2</v>
      </c>
      <c r="O32" s="8" t="e">
        <f t="shared" si="3"/>
        <v>#N/A</v>
      </c>
      <c r="P32" s="8" t="e">
        <f t="shared" si="4"/>
        <v>#N/A</v>
      </c>
      <c r="Q32" s="8" t="e">
        <f t="shared" si="5"/>
        <v>#VALUE!</v>
      </c>
    </row>
    <row r="33" spans="1:17" ht="18" customHeight="1" x14ac:dyDescent="0.35">
      <c r="A33" s="56" t="str">
        <f t="shared" ca="1" si="6"/>
        <v/>
      </c>
      <c r="B33" s="19">
        <f t="shared" si="8"/>
        <v>44751</v>
      </c>
      <c r="C33" s="65" t="str">
        <f t="shared" si="7"/>
        <v>土</v>
      </c>
      <c r="D33" s="24"/>
      <c r="E33" s="72">
        <f t="shared" si="9"/>
        <v>0</v>
      </c>
      <c r="F33" s="73"/>
      <c r="G33" s="73"/>
      <c r="H33" s="20" t="str">
        <f>IF(D33="","",SUM(D$25:D33))</f>
        <v/>
      </c>
      <c r="I33" s="57"/>
      <c r="J33" s="11"/>
      <c r="K33" s="3">
        <v>0.41666666666666669</v>
      </c>
      <c r="L33" s="8">
        <f>IF(E16=0,NA(),E16)</f>
        <v>0.125</v>
      </c>
      <c r="M33" s="8">
        <f>IF(E17=0,NA(),E17)</f>
        <v>8.3333333333333329E-2</v>
      </c>
      <c r="N33" s="8">
        <f>IF(E18=0,NA(),E18)</f>
        <v>4.1666666666666664E-2</v>
      </c>
      <c r="O33" s="8" t="e">
        <f t="shared" si="3"/>
        <v>#N/A</v>
      </c>
      <c r="P33" s="8" t="e">
        <f t="shared" si="4"/>
        <v>#N/A</v>
      </c>
      <c r="Q33" s="8" t="e">
        <f t="shared" si="5"/>
        <v>#VALUE!</v>
      </c>
    </row>
    <row r="34" spans="1:17" ht="18" customHeight="1" x14ac:dyDescent="0.35">
      <c r="A34" s="56" t="str">
        <f t="shared" ca="1" si="6"/>
        <v/>
      </c>
      <c r="B34" s="19">
        <f t="shared" si="8"/>
        <v>44752</v>
      </c>
      <c r="C34" s="65" t="str">
        <f t="shared" si="7"/>
        <v>日</v>
      </c>
      <c r="D34" s="24"/>
      <c r="E34" s="72">
        <f t="shared" si="9"/>
        <v>0</v>
      </c>
      <c r="F34" s="73"/>
      <c r="G34" s="73"/>
      <c r="H34" s="20" t="str">
        <f>IF(D34="","",SUM(D$25:D34))</f>
        <v/>
      </c>
      <c r="I34" s="57"/>
      <c r="J34" s="11"/>
      <c r="K34" s="3">
        <v>0.43056712962962962</v>
      </c>
      <c r="L34" s="8">
        <f>IF(E16=0,NA(),E16)</f>
        <v>0.125</v>
      </c>
      <c r="M34" s="8">
        <f>IF(E17=0,NA(),E17)</f>
        <v>8.3333333333333329E-2</v>
      </c>
      <c r="N34" s="8">
        <f>IF(E18=0,NA(),E18)</f>
        <v>4.1666666666666664E-2</v>
      </c>
      <c r="O34" s="8" t="e">
        <f t="shared" si="3"/>
        <v>#N/A</v>
      </c>
      <c r="P34" s="8" t="e">
        <f t="shared" si="4"/>
        <v>#N/A</v>
      </c>
      <c r="Q34" s="8" t="e">
        <f t="shared" si="5"/>
        <v>#VALUE!</v>
      </c>
    </row>
    <row r="35" spans="1:17" ht="18" customHeight="1" x14ac:dyDescent="0.35">
      <c r="A35" s="56" t="str">
        <f t="shared" ca="1" si="6"/>
        <v/>
      </c>
      <c r="B35" s="19">
        <f t="shared" si="8"/>
        <v>44753</v>
      </c>
      <c r="C35" s="65" t="str">
        <f t="shared" si="7"/>
        <v>月</v>
      </c>
      <c r="D35" s="24"/>
      <c r="E35" s="72">
        <f t="shared" si="9"/>
        <v>0</v>
      </c>
      <c r="F35" s="73"/>
      <c r="G35" s="73"/>
      <c r="H35" s="20" t="str">
        <f>IF(D35="","",SUM(D$25:D35))</f>
        <v/>
      </c>
      <c r="I35" s="57"/>
      <c r="J35" s="11"/>
      <c r="K35" s="3">
        <v>0.44444444444444442</v>
      </c>
      <c r="L35" s="8">
        <f>IF(E16=0,NA(),E16)</f>
        <v>0.125</v>
      </c>
      <c r="M35" s="8">
        <f>IF(E17=0,NA(),E17)</f>
        <v>8.3333333333333329E-2</v>
      </c>
      <c r="N35" s="8">
        <f>IF(E18=0,NA(),E18)</f>
        <v>4.1666666666666664E-2</v>
      </c>
      <c r="O35" s="8" t="e">
        <f t="shared" si="3"/>
        <v>#N/A</v>
      </c>
      <c r="P35" s="8" t="e">
        <f t="shared" si="4"/>
        <v>#N/A</v>
      </c>
      <c r="Q35" s="8" t="e">
        <f t="shared" si="5"/>
        <v>#VALUE!</v>
      </c>
    </row>
    <row r="36" spans="1:17" ht="18" customHeight="1" x14ac:dyDescent="0.35">
      <c r="A36" s="56" t="str">
        <f t="shared" ca="1" si="6"/>
        <v/>
      </c>
      <c r="B36" s="19">
        <f t="shared" si="8"/>
        <v>44754</v>
      </c>
      <c r="C36" s="65" t="str">
        <f t="shared" si="7"/>
        <v>火</v>
      </c>
      <c r="D36" s="24"/>
      <c r="E36" s="72">
        <f t="shared" si="9"/>
        <v>0</v>
      </c>
      <c r="F36" s="73"/>
      <c r="G36" s="73"/>
      <c r="H36" s="20" t="str">
        <f>IF(D36="","",SUM(D$25:D36))</f>
        <v/>
      </c>
      <c r="I36" s="57"/>
      <c r="J36" s="11"/>
      <c r="K36" s="3">
        <v>0.45833333333333331</v>
      </c>
      <c r="L36" s="8">
        <f>IF(E16=0,NA(),E16)</f>
        <v>0.125</v>
      </c>
      <c r="M36" s="8">
        <f>IF(E17=0,NA(),E17)</f>
        <v>8.3333333333333329E-2</v>
      </c>
      <c r="N36" s="8">
        <f>IF(E18=0,NA(),E18)</f>
        <v>4.1666666666666664E-2</v>
      </c>
      <c r="O36" s="8" t="e">
        <f t="shared" si="3"/>
        <v>#N/A</v>
      </c>
      <c r="P36" s="8" t="e">
        <f t="shared" si="4"/>
        <v>#N/A</v>
      </c>
      <c r="Q36" s="8" t="e">
        <f t="shared" si="5"/>
        <v>#VALUE!</v>
      </c>
    </row>
    <row r="37" spans="1:17" ht="18" customHeight="1" x14ac:dyDescent="0.35">
      <c r="A37" s="56" t="str">
        <f t="shared" ca="1" si="6"/>
        <v/>
      </c>
      <c r="B37" s="19">
        <f t="shared" si="8"/>
        <v>44755</v>
      </c>
      <c r="C37" s="65" t="str">
        <f t="shared" si="7"/>
        <v>水</v>
      </c>
      <c r="D37" s="24"/>
      <c r="E37" s="72">
        <f t="shared" si="9"/>
        <v>0</v>
      </c>
      <c r="F37" s="73"/>
      <c r="G37" s="73"/>
      <c r="H37" s="20" t="str">
        <f>IF(D37="","",SUM(D$25:D37))</f>
        <v/>
      </c>
      <c r="I37" s="57"/>
      <c r="J37" s="11"/>
      <c r="K37" s="3">
        <v>0.47222222222222221</v>
      </c>
      <c r="L37" s="8">
        <f>IF(E16=0,NA(),E16)</f>
        <v>0.125</v>
      </c>
      <c r="M37" s="8">
        <f>IF(E17=0,NA(),E17)</f>
        <v>8.3333333333333329E-2</v>
      </c>
      <c r="N37" s="8">
        <f>IF(E18=0,NA(),E18)</f>
        <v>4.1666666666666664E-2</v>
      </c>
      <c r="O37" s="8" t="e">
        <f t="shared" si="3"/>
        <v>#N/A</v>
      </c>
      <c r="P37" s="8" t="e">
        <f t="shared" si="4"/>
        <v>#N/A</v>
      </c>
      <c r="Q37" s="8" t="e">
        <f t="shared" si="5"/>
        <v>#VALUE!</v>
      </c>
    </row>
    <row r="38" spans="1:17" ht="18" customHeight="1" x14ac:dyDescent="0.35">
      <c r="A38" s="56" t="str">
        <f t="shared" ca="1" si="6"/>
        <v/>
      </c>
      <c r="B38" s="19">
        <f t="shared" si="8"/>
        <v>44756</v>
      </c>
      <c r="C38" s="65" t="str">
        <f t="shared" si="7"/>
        <v>木</v>
      </c>
      <c r="D38" s="24"/>
      <c r="E38" s="72">
        <f t="shared" si="9"/>
        <v>0</v>
      </c>
      <c r="F38" s="73"/>
      <c r="G38" s="73"/>
      <c r="H38" s="20" t="str">
        <f>IF(D38="","",SUM(D$25:D38))</f>
        <v/>
      </c>
      <c r="I38" s="57"/>
      <c r="J38" s="11"/>
      <c r="K38" s="3">
        <v>0.4861111111111111</v>
      </c>
      <c r="L38" s="12"/>
      <c r="M38" s="12"/>
      <c r="N38" s="12"/>
      <c r="O38" s="13"/>
      <c r="P38" s="12"/>
      <c r="Q38" s="12"/>
    </row>
    <row r="39" spans="1:17" ht="18" customHeight="1" x14ac:dyDescent="0.35">
      <c r="A39" s="56" t="str">
        <f t="shared" ca="1" si="6"/>
        <v/>
      </c>
      <c r="B39" s="19">
        <f t="shared" si="8"/>
        <v>44757</v>
      </c>
      <c r="C39" s="65" t="str">
        <f t="shared" si="7"/>
        <v>金</v>
      </c>
      <c r="D39" s="24"/>
      <c r="E39" s="72">
        <f t="shared" si="9"/>
        <v>0</v>
      </c>
      <c r="F39" s="73"/>
      <c r="G39" s="73"/>
      <c r="H39" s="20" t="str">
        <f>IF(D39="","",SUM(D$25:D39))</f>
        <v/>
      </c>
      <c r="I39" s="57"/>
      <c r="J39" s="11"/>
      <c r="K39" s="3">
        <v>0.5</v>
      </c>
      <c r="L39" s="12"/>
      <c r="M39" s="12"/>
      <c r="N39" s="12"/>
      <c r="O39" s="14">
        <v>2.0833333333333402E-2</v>
      </c>
      <c r="P39" s="12"/>
      <c r="Q39" s="12"/>
    </row>
    <row r="40" spans="1:17" ht="18" customHeight="1" x14ac:dyDescent="0.35">
      <c r="A40" s="56" t="str">
        <f t="shared" ca="1" si="6"/>
        <v/>
      </c>
      <c r="B40" s="19">
        <f t="shared" si="8"/>
        <v>44758</v>
      </c>
      <c r="C40" s="65" t="str">
        <f t="shared" si="7"/>
        <v>土</v>
      </c>
      <c r="D40" s="24"/>
      <c r="E40" s="72">
        <f t="shared" si="9"/>
        <v>0</v>
      </c>
      <c r="F40" s="73"/>
      <c r="G40" s="73"/>
      <c r="H40" s="20" t="str">
        <f>IF(D40="","",SUM(D$25:D40))</f>
        <v/>
      </c>
      <c r="I40" s="57"/>
      <c r="J40" s="11"/>
    </row>
    <row r="41" spans="1:17" ht="18" customHeight="1" x14ac:dyDescent="0.35">
      <c r="A41" s="56" t="str">
        <f t="shared" ca="1" si="6"/>
        <v/>
      </c>
      <c r="B41" s="19">
        <f t="shared" si="8"/>
        <v>44759</v>
      </c>
      <c r="C41" s="65" t="str">
        <f t="shared" si="7"/>
        <v>日</v>
      </c>
      <c r="D41" s="24"/>
      <c r="E41" s="72">
        <f t="shared" si="9"/>
        <v>0</v>
      </c>
      <c r="F41" s="73"/>
      <c r="G41" s="73"/>
      <c r="H41" s="20" t="str">
        <f>IF(D41="","",SUM(D$25:D41))</f>
        <v/>
      </c>
      <c r="I41" s="57"/>
      <c r="J41" s="11"/>
      <c r="K41" s="2"/>
      <c r="L41" s="12"/>
      <c r="M41" s="12"/>
      <c r="N41" s="12"/>
      <c r="O41" s="12"/>
      <c r="P41" s="12"/>
      <c r="Q41" s="12"/>
    </row>
    <row r="42" spans="1:17" ht="18" customHeight="1" x14ac:dyDescent="0.35">
      <c r="A42" s="56" t="str">
        <f t="shared" ca="1" si="6"/>
        <v/>
      </c>
      <c r="B42" s="19">
        <f t="shared" si="8"/>
        <v>44760</v>
      </c>
      <c r="C42" s="65" t="str">
        <f t="shared" si="7"/>
        <v>月</v>
      </c>
      <c r="D42" s="24"/>
      <c r="E42" s="72">
        <f t="shared" si="9"/>
        <v>0</v>
      </c>
      <c r="F42" s="73"/>
      <c r="G42" s="73"/>
      <c r="H42" s="20" t="str">
        <f>IF(D42="","",SUM(D$25:D42))</f>
        <v/>
      </c>
      <c r="I42" s="57"/>
      <c r="J42" s="11"/>
      <c r="K42" s="8"/>
    </row>
    <row r="43" spans="1:17" ht="18" customHeight="1" x14ac:dyDescent="0.35">
      <c r="A43" s="56" t="str">
        <f t="shared" ca="1" si="6"/>
        <v/>
      </c>
      <c r="B43" s="19">
        <f t="shared" si="8"/>
        <v>44761</v>
      </c>
      <c r="C43" s="65" t="str">
        <f t="shared" si="7"/>
        <v>火</v>
      </c>
      <c r="D43" s="24"/>
      <c r="E43" s="72">
        <f t="shared" si="9"/>
        <v>0</v>
      </c>
      <c r="F43" s="73"/>
      <c r="G43" s="73"/>
      <c r="H43" s="20" t="str">
        <f>IF(D43="","",SUM(D$25:D43))</f>
        <v/>
      </c>
      <c r="I43" s="57"/>
      <c r="J43" s="11"/>
      <c r="K43" s="2"/>
    </row>
    <row r="44" spans="1:17" ht="18" customHeight="1" x14ac:dyDescent="0.35">
      <c r="A44" s="56" t="str">
        <f t="shared" ca="1" si="6"/>
        <v/>
      </c>
      <c r="B44" s="19">
        <f t="shared" si="8"/>
        <v>44762</v>
      </c>
      <c r="C44" s="65" t="str">
        <f t="shared" si="7"/>
        <v>水</v>
      </c>
      <c r="D44" s="24"/>
      <c r="E44" s="72">
        <f t="shared" si="9"/>
        <v>0</v>
      </c>
      <c r="F44" s="73"/>
      <c r="G44" s="73"/>
      <c r="H44" s="20" t="str">
        <f>IF(D44="","",SUM(D$25:D44))</f>
        <v/>
      </c>
      <c r="I44" s="57"/>
      <c r="J44" s="11"/>
      <c r="K44" s="12"/>
    </row>
    <row r="45" spans="1:17" ht="18" customHeight="1" x14ac:dyDescent="0.35">
      <c r="A45" s="56" t="str">
        <f t="shared" ca="1" si="6"/>
        <v/>
      </c>
      <c r="B45" s="19">
        <f t="shared" si="8"/>
        <v>44763</v>
      </c>
      <c r="C45" s="65" t="str">
        <f t="shared" si="7"/>
        <v>木</v>
      </c>
      <c r="D45" s="24"/>
      <c r="E45" s="72">
        <f t="shared" si="9"/>
        <v>0</v>
      </c>
      <c r="F45" s="73"/>
      <c r="G45" s="73"/>
      <c r="H45" s="20" t="str">
        <f>IF(D45="","",SUM(D$25:D45))</f>
        <v/>
      </c>
      <c r="I45" s="57"/>
      <c r="J45" s="11"/>
      <c r="K45" s="12"/>
    </row>
    <row r="46" spans="1:17" ht="18" customHeight="1" x14ac:dyDescent="0.35">
      <c r="A46" s="56" t="str">
        <f t="shared" ca="1" si="6"/>
        <v/>
      </c>
      <c r="B46" s="19">
        <f t="shared" si="8"/>
        <v>44764</v>
      </c>
      <c r="C46" s="65" t="str">
        <f t="shared" si="7"/>
        <v>金</v>
      </c>
      <c r="D46" s="24"/>
      <c r="E46" s="72">
        <f t="shared" si="9"/>
        <v>0</v>
      </c>
      <c r="F46" s="73"/>
      <c r="G46" s="73"/>
      <c r="H46" s="20" t="str">
        <f>IF(D46="","",SUM(D$25:D46))</f>
        <v/>
      </c>
      <c r="I46" s="57"/>
      <c r="J46" s="11"/>
      <c r="K46" s="12"/>
    </row>
    <row r="47" spans="1:17" ht="18" customHeight="1" x14ac:dyDescent="0.35">
      <c r="A47" s="56" t="str">
        <f t="shared" ca="1" si="6"/>
        <v/>
      </c>
      <c r="B47" s="19">
        <f t="shared" si="8"/>
        <v>44765</v>
      </c>
      <c r="C47" s="65" t="str">
        <f t="shared" si="7"/>
        <v>土</v>
      </c>
      <c r="D47" s="24"/>
      <c r="E47" s="72">
        <f t="shared" si="9"/>
        <v>0</v>
      </c>
      <c r="F47" s="73"/>
      <c r="G47" s="73"/>
      <c r="H47" s="20" t="str">
        <f>IF(D47="","",SUM(D$25:D47))</f>
        <v/>
      </c>
      <c r="I47" s="57"/>
      <c r="J47" s="11"/>
    </row>
    <row r="48" spans="1:17" ht="18" customHeight="1" x14ac:dyDescent="0.35">
      <c r="A48" s="56" t="str">
        <f t="shared" ca="1" si="6"/>
        <v/>
      </c>
      <c r="B48" s="19">
        <f t="shared" si="8"/>
        <v>44766</v>
      </c>
      <c r="C48" s="65" t="str">
        <f t="shared" si="7"/>
        <v>日</v>
      </c>
      <c r="D48" s="24"/>
      <c r="E48" s="72">
        <f t="shared" si="9"/>
        <v>0</v>
      </c>
      <c r="F48" s="73"/>
      <c r="G48" s="73"/>
      <c r="H48" s="20" t="str">
        <f>IF(D48="","",SUM(D$25:D48))</f>
        <v/>
      </c>
      <c r="I48" s="57"/>
      <c r="J48" s="11"/>
    </row>
    <row r="49" spans="1:10" ht="18" customHeight="1" x14ac:dyDescent="0.35">
      <c r="A49" s="56" t="str">
        <f t="shared" ca="1" si="6"/>
        <v/>
      </c>
      <c r="B49" s="19">
        <f t="shared" si="8"/>
        <v>44767</v>
      </c>
      <c r="C49" s="65" t="str">
        <f t="shared" si="7"/>
        <v>月</v>
      </c>
      <c r="D49" s="24"/>
      <c r="E49" s="72">
        <f t="shared" si="9"/>
        <v>0</v>
      </c>
      <c r="F49" s="73"/>
      <c r="G49" s="73"/>
      <c r="H49" s="20" t="str">
        <f>IF(D49="","",SUM(D$25:D49))</f>
        <v/>
      </c>
      <c r="I49" s="57"/>
      <c r="J49" s="11"/>
    </row>
    <row r="50" spans="1:10" ht="18" customHeight="1" x14ac:dyDescent="0.35">
      <c r="A50" s="56" t="str">
        <f t="shared" ca="1" si="6"/>
        <v/>
      </c>
      <c r="B50" s="19">
        <f t="shared" si="8"/>
        <v>44768</v>
      </c>
      <c r="C50" s="65" t="str">
        <f t="shared" si="7"/>
        <v>火</v>
      </c>
      <c r="D50" s="24"/>
      <c r="E50" s="72">
        <f t="shared" si="9"/>
        <v>0</v>
      </c>
      <c r="F50" s="73"/>
      <c r="G50" s="73"/>
      <c r="H50" s="20" t="str">
        <f>IF(D50="","",SUM(D$25:D50))</f>
        <v/>
      </c>
      <c r="I50" s="57"/>
      <c r="J50" s="11"/>
    </row>
    <row r="51" spans="1:10" ht="18" customHeight="1" x14ac:dyDescent="0.35">
      <c r="A51" s="56" t="str">
        <f t="shared" ca="1" si="6"/>
        <v/>
      </c>
      <c r="B51" s="19">
        <f t="shared" si="8"/>
        <v>44769</v>
      </c>
      <c r="C51" s="65" t="str">
        <f t="shared" si="7"/>
        <v>水</v>
      </c>
      <c r="D51" s="24"/>
      <c r="E51" s="72">
        <f t="shared" si="9"/>
        <v>0</v>
      </c>
      <c r="F51" s="73"/>
      <c r="G51" s="73"/>
      <c r="H51" s="20" t="str">
        <f>IF(D51="","",SUM(D$25:D51))</f>
        <v/>
      </c>
      <c r="I51" s="57"/>
      <c r="J51" s="11"/>
    </row>
    <row r="52" spans="1:10" ht="18" customHeight="1" x14ac:dyDescent="0.35">
      <c r="A52" s="56" t="str">
        <f t="shared" ca="1" si="6"/>
        <v/>
      </c>
      <c r="B52" s="19">
        <f t="shared" si="8"/>
        <v>44770</v>
      </c>
      <c r="C52" s="65" t="str">
        <f t="shared" si="7"/>
        <v>木</v>
      </c>
      <c r="D52" s="24"/>
      <c r="E52" s="72">
        <f t="shared" si="9"/>
        <v>0</v>
      </c>
      <c r="F52" s="73"/>
      <c r="G52" s="73"/>
      <c r="H52" s="20" t="str">
        <f>IF(D52="","",SUM(D$25:D52))</f>
        <v/>
      </c>
      <c r="I52" s="57"/>
      <c r="J52" s="11"/>
    </row>
    <row r="53" spans="1:10" ht="18" customHeight="1" x14ac:dyDescent="0.35">
      <c r="A53" s="56" t="str">
        <f t="shared" ca="1" si="6"/>
        <v/>
      </c>
      <c r="B53" s="19">
        <f t="shared" si="8"/>
        <v>44771</v>
      </c>
      <c r="C53" s="65" t="str">
        <f t="shared" si="7"/>
        <v>金</v>
      </c>
      <c r="D53" s="24"/>
      <c r="E53" s="72">
        <f t="shared" si="9"/>
        <v>0</v>
      </c>
      <c r="F53" s="73"/>
      <c r="G53" s="73"/>
      <c r="H53" s="20" t="str">
        <f>IF(D53="","",SUM(D$25:D53))</f>
        <v/>
      </c>
      <c r="I53" s="57"/>
      <c r="J53" s="11"/>
    </row>
    <row r="54" spans="1:10" ht="18" customHeight="1" x14ac:dyDescent="0.35">
      <c r="A54" s="56" t="str">
        <f t="shared" ca="1" si="6"/>
        <v/>
      </c>
      <c r="B54" s="19">
        <f t="shared" si="8"/>
        <v>44772</v>
      </c>
      <c r="C54" s="65" t="str">
        <f t="shared" si="7"/>
        <v>土</v>
      </c>
      <c r="D54" s="24"/>
      <c r="E54" s="72">
        <f t="shared" si="9"/>
        <v>0</v>
      </c>
      <c r="F54" s="73"/>
      <c r="G54" s="73"/>
      <c r="H54" s="20" t="str">
        <f>IF(D54="","",SUM(D$25:D54))</f>
        <v/>
      </c>
      <c r="I54" s="57"/>
      <c r="J54" s="11"/>
    </row>
    <row r="55" spans="1:10" ht="18" customHeight="1" x14ac:dyDescent="0.35">
      <c r="A55" s="56"/>
      <c r="B55" s="19">
        <f t="shared" si="8"/>
        <v>44773</v>
      </c>
      <c r="C55" s="65" t="str">
        <f t="shared" si="7"/>
        <v>日</v>
      </c>
      <c r="D55" s="24"/>
      <c r="E55" s="72">
        <f t="shared" si="9"/>
        <v>0</v>
      </c>
      <c r="F55" s="73"/>
      <c r="G55" s="73"/>
      <c r="H55" s="20" t="str">
        <f>IF(D55="","",SUM(D$25:D55))</f>
        <v/>
      </c>
      <c r="I55" s="57"/>
      <c r="J55" s="11"/>
    </row>
    <row r="56" spans="1:10" ht="18" customHeight="1" thickBot="1" x14ac:dyDescent="0.4">
      <c r="A56" s="56" t="str">
        <f ca="1">IF(B56=K$1,"→","")</f>
        <v/>
      </c>
      <c r="B56" s="21">
        <f t="shared" si="8"/>
        <v>44774</v>
      </c>
      <c r="C56" s="66" t="str">
        <f t="shared" si="7"/>
        <v>月</v>
      </c>
      <c r="D56" s="25"/>
      <c r="E56" s="74">
        <f t="shared" si="9"/>
        <v>0</v>
      </c>
      <c r="F56" s="75"/>
      <c r="G56" s="75"/>
      <c r="H56" s="22" t="str">
        <f>IF(D56="","",SUM(D$25:D56))</f>
        <v/>
      </c>
      <c r="I56" s="57"/>
      <c r="J56" s="11"/>
    </row>
    <row r="57" spans="1:10" ht="18" customHeight="1" x14ac:dyDescent="0.25">
      <c r="A57" s="58"/>
      <c r="B57" s="59"/>
      <c r="C57" s="59"/>
      <c r="D57" s="59"/>
      <c r="E57" s="59"/>
      <c r="F57" s="60"/>
      <c r="G57" s="60"/>
      <c r="H57" s="60"/>
      <c r="I57" s="60"/>
      <c r="J57" s="11"/>
    </row>
    <row r="58" spans="1:10" ht="18" hidden="1" customHeight="1" x14ac:dyDescent="0.25">
      <c r="A58" s="58"/>
      <c r="B58" s="59"/>
      <c r="C58" s="59"/>
      <c r="D58" s="61"/>
      <c r="E58" s="59"/>
      <c r="F58" s="59"/>
      <c r="G58" s="59"/>
      <c r="H58" s="59"/>
      <c r="I58" s="59"/>
      <c r="J58" s="11"/>
    </row>
    <row r="59" spans="1:10" ht="18" hidden="1" customHeight="1" x14ac:dyDescent="0.2">
      <c r="D59" s="63">
        <f>SUM(D25:D56)</f>
        <v>0</v>
      </c>
      <c r="J59" s="15"/>
    </row>
  </sheetData>
  <sheetProtection algorithmName="SHA-512" hashValue="xfM7+XcbvdjQhZZo9BCnQgbCVy1dWf+R8LL9D6+FQ+BP+Aq5BT4ng0GmErk3vnKCrluHIGyzIxXAS/hbWxVrVQ==" saltValue="Y//LXSbWYrdIgMlF76L5Dw==" spinCount="100000" sheet="1" objects="1" scenarios="1"/>
  <protectedRanges>
    <protectedRange sqref="B25:B56" name="日"/>
    <protectedRange sqref="E25:H56" name="勉強時間と累計"/>
  </protectedRanges>
  <mergeCells count="44">
    <mergeCell ref="A15:I15"/>
    <mergeCell ref="B20:D20"/>
    <mergeCell ref="B21:D21"/>
    <mergeCell ref="E20:H20"/>
    <mergeCell ref="E21:H21"/>
    <mergeCell ref="E16:H16"/>
    <mergeCell ref="E17:H17"/>
    <mergeCell ref="E18:H18"/>
    <mergeCell ref="E19:F19"/>
    <mergeCell ref="B23:C23"/>
    <mergeCell ref="A23:A24"/>
    <mergeCell ref="E25:G25"/>
    <mergeCell ref="E26:G26"/>
    <mergeCell ref="D24:G24"/>
    <mergeCell ref="E27:G27"/>
    <mergeCell ref="E28:G28"/>
    <mergeCell ref="E29:G29"/>
    <mergeCell ref="E30:G30"/>
    <mergeCell ref="E31:G31"/>
    <mergeCell ref="E32:G32"/>
    <mergeCell ref="E33:G33"/>
    <mergeCell ref="E34:G34"/>
    <mergeCell ref="E35:G35"/>
    <mergeCell ref="E36:G36"/>
    <mergeCell ref="E37:G37"/>
    <mergeCell ref="E38:G38"/>
    <mergeCell ref="E39:G39"/>
    <mergeCell ref="E40:G40"/>
    <mergeCell ref="E41:G41"/>
    <mergeCell ref="E42:G42"/>
    <mergeCell ref="E43:G43"/>
    <mergeCell ref="E44:G44"/>
    <mergeCell ref="E45:G45"/>
    <mergeCell ref="E53:G53"/>
    <mergeCell ref="E54:G54"/>
    <mergeCell ref="E55:G55"/>
    <mergeCell ref="E56:G56"/>
    <mergeCell ref="E46:G46"/>
    <mergeCell ref="E47:G47"/>
    <mergeCell ref="E48:G48"/>
    <mergeCell ref="E49:G49"/>
    <mergeCell ref="E50:G50"/>
    <mergeCell ref="E51:G51"/>
    <mergeCell ref="E52:G52"/>
  </mergeCells>
  <phoneticPr fontId="20"/>
  <conditionalFormatting sqref="D25:D59">
    <cfRule type="notContainsBlanks" dxfId="11" priority="9">
      <formula>LEN(TRIM(D25))&gt;0</formula>
    </cfRule>
  </conditionalFormatting>
  <conditionalFormatting sqref="D25:D59">
    <cfRule type="containsBlanks" dxfId="10" priority="10">
      <formula>LEN(TRIM(D25))=0</formula>
    </cfRule>
  </conditionalFormatting>
  <conditionalFormatting sqref="E57:E59">
    <cfRule type="notContainsBlanks" dxfId="9" priority="11">
      <formula>LEN(TRIM(E57))&gt;0</formula>
    </cfRule>
  </conditionalFormatting>
  <conditionalFormatting sqref="E25:G25">
    <cfRule type="dataBar" priority="4">
      <dataBar>
        <cfvo type="num" val="0"/>
        <cfvo type="num" val="0.5"/>
        <color rgb="FFFFB628"/>
      </dataBar>
      <extLst>
        <ext xmlns:x14="http://schemas.microsoft.com/office/spreadsheetml/2009/9/main" uri="{B025F937-C7B1-47D3-B67F-A62EFF666E3E}">
          <x14:id>{B6BC798E-7F96-4FF7-8832-B3CA12E56CB6}</x14:id>
        </ext>
      </extLst>
    </cfRule>
  </conditionalFormatting>
  <conditionalFormatting sqref="E26:G27">
    <cfRule type="dataBar" priority="3">
      <dataBar>
        <cfvo type="num" val="0"/>
        <cfvo type="num" val="0.5"/>
        <color rgb="FFFFB628"/>
      </dataBar>
      <extLst>
        <ext xmlns:x14="http://schemas.microsoft.com/office/spreadsheetml/2009/9/main" uri="{B025F937-C7B1-47D3-B67F-A62EFF666E3E}">
          <x14:id>{B3AEDC5A-F4CD-49F6-816C-86C15A35AA6F}</x14:id>
        </ext>
      </extLst>
    </cfRule>
  </conditionalFormatting>
  <conditionalFormatting sqref="E28:G56">
    <cfRule type="dataBar" priority="2">
      <dataBar>
        <cfvo type="num" val="0"/>
        <cfvo type="num" val="0.5"/>
        <color rgb="FFFFB628"/>
      </dataBar>
      <extLst>
        <ext xmlns:x14="http://schemas.microsoft.com/office/spreadsheetml/2009/9/main" uri="{B025F937-C7B1-47D3-B67F-A62EFF666E3E}">
          <x14:id>{27B7CBE8-000D-4B13-A8F6-C889A77AA5CC}</x14:id>
        </ext>
      </extLst>
    </cfRule>
  </conditionalFormatting>
  <conditionalFormatting sqref="H25:H56">
    <cfRule type="cellIs" dxfId="8" priority="1" operator="equal">
      <formula>0</formula>
    </cfRule>
  </conditionalFormatting>
  <dataValidations count="2">
    <dataValidation type="custom" allowBlank="1" showDropDown="1" sqref="B25:B56" xr:uid="{00000000-0002-0000-0000-000001000000}">
      <formula1>OR(NOT(ISERROR(DATEVALUE(B25))), AND(ISNUMBER(B25), LEFT(CELL("format", B25))="D"))</formula1>
    </dataValidation>
    <dataValidation type="list" allowBlank="1" sqref="E16:E18 D25:D56" xr:uid="{00000000-0002-0000-0000-000000000000}">
      <formula1>$K$3:$K$39</formula1>
    </dataValidation>
  </dataValidations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6BC798E-7F96-4FF7-8832-B3CA12E56CB6}">
            <x14:dataBar minLength="0" maxLength="100" gradient="0">
              <x14:cfvo type="num">
                <xm:f>0</xm:f>
              </x14:cfvo>
              <x14:cfvo type="num">
                <xm:f>0.5</xm:f>
              </x14:cfvo>
              <x14:negativeFillColor rgb="FFFF0000"/>
              <x14:axisColor rgb="FF000000"/>
            </x14:dataBar>
          </x14:cfRule>
          <xm:sqref>E25:G25</xm:sqref>
        </x14:conditionalFormatting>
        <x14:conditionalFormatting xmlns:xm="http://schemas.microsoft.com/office/excel/2006/main">
          <x14:cfRule type="dataBar" id="{B3AEDC5A-F4CD-49F6-816C-86C15A35AA6F}">
            <x14:dataBar minLength="0" maxLength="100" gradient="0">
              <x14:cfvo type="num">
                <xm:f>0</xm:f>
              </x14:cfvo>
              <x14:cfvo type="num">
                <xm:f>0.5</xm:f>
              </x14:cfvo>
              <x14:negativeFillColor rgb="FFFF0000"/>
              <x14:axisColor rgb="FF000000"/>
            </x14:dataBar>
          </x14:cfRule>
          <xm:sqref>E26:G27</xm:sqref>
        </x14:conditionalFormatting>
        <x14:conditionalFormatting xmlns:xm="http://schemas.microsoft.com/office/excel/2006/main">
          <x14:cfRule type="dataBar" id="{27B7CBE8-000D-4B13-A8F6-C889A77AA5CC}">
            <x14:dataBar minLength="0" maxLength="100" gradient="0">
              <x14:cfvo type="num">
                <xm:f>0</xm:f>
              </x14:cfvo>
              <x14:cfvo type="num">
                <xm:f>0.5</xm:f>
              </x14:cfvo>
              <x14:negativeFillColor rgb="FFFF0000"/>
              <x14:axisColor rgb="FF000000"/>
            </x14:dataBar>
          </x14:cfRule>
          <xm:sqref>E28:G56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42FDE-37C6-48A5-94A8-458842019858}">
  <sheetPr>
    <tabColor rgb="FFFF00FF"/>
    <outlinePr summaryBelow="0" summaryRight="0"/>
  </sheetPr>
  <dimension ref="A1:R59"/>
  <sheetViews>
    <sheetView showGridLines="0" zoomScaleNormal="100" workbookViewId="0">
      <selection activeCell="S1" sqref="H1:S1048576"/>
    </sheetView>
  </sheetViews>
  <sheetFormatPr defaultColWidth="12.5703125" defaultRowHeight="15.75" customHeight="1" x14ac:dyDescent="0.2"/>
  <cols>
    <col min="1" max="1" width="2.5703125" style="68" customWidth="1"/>
    <col min="2" max="2" width="8.85546875" style="68" customWidth="1"/>
    <col min="3" max="3" width="6.42578125" style="68" customWidth="1"/>
    <col min="4" max="4" width="12.85546875" style="68" customWidth="1"/>
    <col min="5" max="5" width="12.5703125" style="68" customWidth="1"/>
    <col min="6" max="7" width="8.85546875" style="68" customWidth="1"/>
    <col min="8" max="8" width="7.5703125" style="68" customWidth="1"/>
    <col min="9" max="9" width="2.5703125" style="68" customWidth="1"/>
    <col min="10" max="10" width="8.5703125" hidden="1" customWidth="1"/>
    <col min="11" max="11" width="11" hidden="1" customWidth="1"/>
    <col min="12" max="17" width="8.5703125" hidden="1" customWidth="1"/>
    <col min="18" max="18" width="12.5703125" hidden="1" customWidth="1"/>
    <col min="19" max="24" width="12.5703125" customWidth="1"/>
  </cols>
  <sheetData>
    <row r="1" spans="1:17" ht="36" customHeight="1" thickBot="1" x14ac:dyDescent="0.75">
      <c r="A1" s="26"/>
      <c r="B1" s="27"/>
      <c r="C1" s="28" t="s">
        <v>0</v>
      </c>
      <c r="D1" s="27"/>
      <c r="E1" s="70">
        <v>2022</v>
      </c>
      <c r="F1" s="69" t="s">
        <v>17</v>
      </c>
      <c r="G1" s="71">
        <v>8</v>
      </c>
      <c r="H1" s="69" t="s">
        <v>18</v>
      </c>
      <c r="I1" s="69"/>
      <c r="J1" s="1"/>
      <c r="K1" s="1">
        <f ca="1">TODAY()</f>
        <v>44685</v>
      </c>
      <c r="L1" s="2"/>
      <c r="M1" s="67">
        <f>DATE(E1, G1, 1)</f>
        <v>44774</v>
      </c>
      <c r="N1" s="2"/>
      <c r="O1" s="2"/>
      <c r="P1" s="2"/>
      <c r="Q1" s="2"/>
    </row>
    <row r="2" spans="1:17" ht="18.75" customHeight="1" x14ac:dyDescent="0.35">
      <c r="A2" s="26"/>
      <c r="B2" s="30"/>
      <c r="C2" s="31"/>
      <c r="D2" s="31"/>
      <c r="E2" s="29"/>
      <c r="F2" s="29"/>
      <c r="G2" s="29"/>
      <c r="H2" s="29"/>
      <c r="I2" s="29"/>
      <c r="J2" s="3"/>
      <c r="K2" s="4"/>
      <c r="L2" s="5"/>
      <c r="M2" s="6"/>
      <c r="N2" s="6"/>
      <c r="O2" s="7"/>
      <c r="P2" s="2"/>
      <c r="Q2" s="16"/>
    </row>
    <row r="3" spans="1:17" ht="18.75" customHeight="1" x14ac:dyDescent="0.35">
      <c r="A3" s="26"/>
      <c r="B3" s="30"/>
      <c r="C3" s="31"/>
      <c r="D3" s="31"/>
      <c r="E3" s="29"/>
      <c r="F3" s="29"/>
      <c r="G3" s="29"/>
      <c r="H3" s="29"/>
      <c r="I3" s="29"/>
      <c r="J3" s="3"/>
      <c r="K3" s="3">
        <v>0</v>
      </c>
      <c r="L3" s="2"/>
      <c r="M3" s="2"/>
      <c r="N3" s="8"/>
      <c r="O3" s="2"/>
      <c r="P3" s="2"/>
      <c r="Q3" s="2"/>
    </row>
    <row r="4" spans="1:17" ht="18.75" customHeight="1" x14ac:dyDescent="0.35">
      <c r="A4" s="26"/>
      <c r="B4" s="30"/>
      <c r="C4" s="31"/>
      <c r="D4" s="31"/>
      <c r="E4" s="29"/>
      <c r="F4" s="29"/>
      <c r="G4" s="29"/>
      <c r="H4" s="29"/>
      <c r="I4" s="29"/>
      <c r="J4" s="3"/>
      <c r="K4" s="3">
        <v>1.3888888888888888E-2</v>
      </c>
      <c r="L4" s="2"/>
      <c r="M4" s="2"/>
      <c r="N4" s="2"/>
      <c r="O4" s="2"/>
      <c r="P4" s="2"/>
      <c r="Q4" s="2"/>
    </row>
    <row r="5" spans="1:17" ht="18" customHeight="1" x14ac:dyDescent="0.35">
      <c r="A5" s="26"/>
      <c r="B5" s="30"/>
      <c r="C5" s="31"/>
      <c r="D5" s="31"/>
      <c r="E5" s="29"/>
      <c r="F5" s="29"/>
      <c r="G5" s="29"/>
      <c r="H5" s="29"/>
      <c r="I5" s="29"/>
      <c r="J5" s="3"/>
      <c r="K5" s="3">
        <v>2.7777777777777776E-2</v>
      </c>
      <c r="L5" s="9" t="s">
        <v>1</v>
      </c>
      <c r="M5" s="9" t="s">
        <v>2</v>
      </c>
      <c r="N5" s="9" t="s">
        <v>3</v>
      </c>
      <c r="O5" s="9" t="s">
        <v>4</v>
      </c>
      <c r="P5" s="9" t="s">
        <v>5</v>
      </c>
      <c r="Q5" s="10" t="s">
        <v>5</v>
      </c>
    </row>
    <row r="6" spans="1:17" ht="18" customHeight="1" thickBot="1" x14ac:dyDescent="0.4">
      <c r="A6" s="32"/>
      <c r="B6" s="30"/>
      <c r="C6" s="31"/>
      <c r="D6" s="31"/>
      <c r="E6" s="29"/>
      <c r="F6" s="29"/>
      <c r="G6" s="29"/>
      <c r="H6" s="29"/>
      <c r="I6" s="29"/>
      <c r="J6" s="3"/>
      <c r="K6" s="3">
        <v>4.1666666666666664E-2</v>
      </c>
      <c r="L6" s="8">
        <f>IF(E16=0,NA(),E16)</f>
        <v>0.125</v>
      </c>
      <c r="M6" s="8">
        <f>IF(E17=0,NA(),E17)</f>
        <v>8.3333333333333329E-2</v>
      </c>
      <c r="N6" s="8">
        <f>IF(E18=0,NA(),E18)</f>
        <v>4.1666666666666664E-2</v>
      </c>
      <c r="O6" s="8" t="e">
        <f t="shared" ref="O6:O37" si="0">IF(H25="",NA(),E$20)</f>
        <v>#N/A</v>
      </c>
      <c r="P6" s="8" t="e">
        <f t="shared" ref="P6:P37" si="1">IF(H25="",NA(),Q6)</f>
        <v>#N/A</v>
      </c>
      <c r="Q6" s="8" t="e">
        <f>H25/0.0416666666666666</f>
        <v>#VALUE!</v>
      </c>
    </row>
    <row r="7" spans="1:17" ht="18" customHeight="1" thickBot="1" x14ac:dyDescent="0.4">
      <c r="A7" s="33"/>
      <c r="B7" s="34"/>
      <c r="C7" s="35"/>
      <c r="D7" s="35"/>
      <c r="E7" s="33"/>
      <c r="F7" s="33"/>
      <c r="G7" s="33"/>
      <c r="H7" s="33"/>
      <c r="I7" s="33"/>
      <c r="J7" s="3"/>
      <c r="K7" s="3">
        <v>5.5555555555555552E-2</v>
      </c>
      <c r="L7" s="8">
        <f>IF(E16=0,NA(),E16)</f>
        <v>0.125</v>
      </c>
      <c r="M7" s="8">
        <f>IF(E17=0,NA(),E17)</f>
        <v>8.3333333333333329E-2</v>
      </c>
      <c r="N7" s="8">
        <f>IF(E18=0,NA(),E18)</f>
        <v>4.1666666666666664E-2</v>
      </c>
      <c r="O7" s="8" t="e">
        <f t="shared" si="0"/>
        <v>#N/A</v>
      </c>
      <c r="P7" s="8" t="e">
        <f t="shared" si="1"/>
        <v>#N/A</v>
      </c>
      <c r="Q7" s="8" t="e">
        <f t="shared" ref="Q7:Q37" si="2">H26/0.0416666666666666</f>
        <v>#VALUE!</v>
      </c>
    </row>
    <row r="8" spans="1:17" ht="18" customHeight="1" thickBot="1" x14ac:dyDescent="0.4">
      <c r="A8" s="33"/>
      <c r="B8" s="34"/>
      <c r="C8" s="35"/>
      <c r="D8" s="35"/>
      <c r="E8" s="33"/>
      <c r="F8" s="33"/>
      <c r="G8" s="33"/>
      <c r="H8" s="33"/>
      <c r="I8" s="33"/>
      <c r="J8" s="3"/>
      <c r="K8" s="3">
        <v>6.9444444444444448E-2</v>
      </c>
      <c r="L8" s="8">
        <f>IF(E16=0,NA(),E16)</f>
        <v>0.125</v>
      </c>
      <c r="M8" s="8">
        <f>IF(E17=0,NA(),E17)</f>
        <v>8.3333333333333329E-2</v>
      </c>
      <c r="N8" s="8">
        <f>IF(E18=0,NA(),E18)</f>
        <v>4.1666666666666664E-2</v>
      </c>
      <c r="O8" s="8" t="e">
        <f t="shared" si="0"/>
        <v>#N/A</v>
      </c>
      <c r="P8" s="8" t="e">
        <f t="shared" si="1"/>
        <v>#N/A</v>
      </c>
      <c r="Q8" s="8" t="e">
        <f t="shared" si="2"/>
        <v>#VALUE!</v>
      </c>
    </row>
    <row r="9" spans="1:17" ht="18" customHeight="1" x14ac:dyDescent="0.25">
      <c r="A9" s="33"/>
      <c r="B9" s="33"/>
      <c r="C9" s="33"/>
      <c r="D9" s="33"/>
      <c r="E9" s="33"/>
      <c r="F9" s="33"/>
      <c r="G9" s="33"/>
      <c r="H9" s="33"/>
      <c r="I9" s="33"/>
      <c r="J9" s="3"/>
      <c r="K9" s="3">
        <v>8.3333333333333329E-2</v>
      </c>
      <c r="L9" s="8">
        <f>IF(E16=0,NA(),E16)</f>
        <v>0.125</v>
      </c>
      <c r="M9" s="8">
        <f>IF(E17=0,NA(),E17)</f>
        <v>8.3333333333333329E-2</v>
      </c>
      <c r="N9" s="8">
        <f>IF(E18=0,NA(),E18)</f>
        <v>4.1666666666666664E-2</v>
      </c>
      <c r="O9" s="8" t="e">
        <f t="shared" si="0"/>
        <v>#N/A</v>
      </c>
      <c r="P9" s="8" t="e">
        <f t="shared" si="1"/>
        <v>#N/A</v>
      </c>
      <c r="Q9" s="8" t="e">
        <f t="shared" si="2"/>
        <v>#VALUE!</v>
      </c>
    </row>
    <row r="10" spans="1:17" ht="18" customHeight="1" x14ac:dyDescent="0.25">
      <c r="A10" s="33"/>
      <c r="B10" s="33"/>
      <c r="C10" s="33"/>
      <c r="D10" s="33"/>
      <c r="E10" s="33"/>
      <c r="F10" s="33"/>
      <c r="G10" s="33"/>
      <c r="H10" s="33"/>
      <c r="I10" s="33"/>
      <c r="J10" s="3"/>
      <c r="K10" s="3">
        <v>9.7222222222222224E-2</v>
      </c>
      <c r="L10" s="8">
        <f>IF(E16=0,NA(),E16)</f>
        <v>0.125</v>
      </c>
      <c r="M10" s="8">
        <f>IF(E17=0,NA(),E17)</f>
        <v>8.3333333333333329E-2</v>
      </c>
      <c r="N10" s="8">
        <f>IF(E18=0,NA(),E18)</f>
        <v>4.1666666666666664E-2</v>
      </c>
      <c r="O10" s="8" t="e">
        <f t="shared" si="0"/>
        <v>#N/A</v>
      </c>
      <c r="P10" s="8" t="e">
        <f t="shared" si="1"/>
        <v>#N/A</v>
      </c>
      <c r="Q10" s="8" t="e">
        <f t="shared" si="2"/>
        <v>#VALUE!</v>
      </c>
    </row>
    <row r="11" spans="1:17" ht="18" customHeight="1" x14ac:dyDescent="0.25">
      <c r="A11" s="33"/>
      <c r="B11" s="33"/>
      <c r="C11" s="33"/>
      <c r="D11" s="33"/>
      <c r="E11" s="33"/>
      <c r="F11" s="33"/>
      <c r="G11" s="33"/>
      <c r="H11" s="33"/>
      <c r="I11" s="33"/>
      <c r="J11" s="3"/>
      <c r="K11" s="3">
        <v>0.1111111111111111</v>
      </c>
      <c r="L11" s="8">
        <f>IF(E16=0,NA(),E16)</f>
        <v>0.125</v>
      </c>
      <c r="M11" s="8">
        <f>IF(E17=0,NA(),E17)</f>
        <v>8.3333333333333329E-2</v>
      </c>
      <c r="N11" s="8">
        <f>IF(E18=0,NA(),E18)</f>
        <v>4.1666666666666664E-2</v>
      </c>
      <c r="O11" s="8" t="e">
        <f t="shared" si="0"/>
        <v>#N/A</v>
      </c>
      <c r="P11" s="8" t="e">
        <f t="shared" si="1"/>
        <v>#N/A</v>
      </c>
      <c r="Q11" s="8" t="e">
        <f t="shared" si="2"/>
        <v>#VALUE!</v>
      </c>
    </row>
    <row r="12" spans="1:17" ht="18" customHeight="1" x14ac:dyDescent="0.25">
      <c r="A12" s="33"/>
      <c r="B12" s="33"/>
      <c r="C12" s="33"/>
      <c r="D12" s="33"/>
      <c r="E12" s="33"/>
      <c r="F12" s="33"/>
      <c r="G12" s="33"/>
      <c r="H12" s="33"/>
      <c r="I12" s="33"/>
      <c r="J12" s="3"/>
      <c r="K12" s="3">
        <v>0.125</v>
      </c>
      <c r="L12" s="8">
        <f>IF(E16=0,NA(),E16)</f>
        <v>0.125</v>
      </c>
      <c r="M12" s="8">
        <f>IF(E17=0,NA(),E17)</f>
        <v>8.3333333333333329E-2</v>
      </c>
      <c r="N12" s="8">
        <f>IF(E18=0,NA(),E18)</f>
        <v>4.1666666666666664E-2</v>
      </c>
      <c r="O12" s="8" t="e">
        <f t="shared" si="0"/>
        <v>#N/A</v>
      </c>
      <c r="P12" s="8" t="e">
        <f t="shared" si="1"/>
        <v>#N/A</v>
      </c>
      <c r="Q12" s="8" t="e">
        <f t="shared" si="2"/>
        <v>#VALUE!</v>
      </c>
    </row>
    <row r="13" spans="1:17" ht="18" customHeight="1" x14ac:dyDescent="0.25">
      <c r="A13" s="33"/>
      <c r="B13" s="33"/>
      <c r="C13" s="33"/>
      <c r="D13" s="33"/>
      <c r="E13" s="33"/>
      <c r="F13" s="33"/>
      <c r="G13" s="33"/>
      <c r="H13" s="33"/>
      <c r="I13" s="33"/>
      <c r="J13" s="3"/>
      <c r="K13" s="3">
        <v>0.1388888888888889</v>
      </c>
      <c r="L13" s="8">
        <f>IF(E16=0,NA(),E16)</f>
        <v>0.125</v>
      </c>
      <c r="M13" s="8">
        <f>IF(E17=0,NA(),E17)</f>
        <v>8.3333333333333329E-2</v>
      </c>
      <c r="N13" s="8">
        <f>IF(E18=0,NA(),E18)</f>
        <v>4.1666666666666664E-2</v>
      </c>
      <c r="O13" s="8" t="e">
        <f t="shared" si="0"/>
        <v>#N/A</v>
      </c>
      <c r="P13" s="8" t="e">
        <f t="shared" si="1"/>
        <v>#N/A</v>
      </c>
      <c r="Q13" s="8" t="e">
        <f t="shared" si="2"/>
        <v>#VALUE!</v>
      </c>
    </row>
    <row r="14" spans="1:17" ht="18" customHeight="1" x14ac:dyDescent="0.25">
      <c r="A14" s="33"/>
      <c r="B14" s="33"/>
      <c r="C14" s="33"/>
      <c r="D14" s="33"/>
      <c r="E14" s="33"/>
      <c r="F14" s="33"/>
      <c r="G14" s="33"/>
      <c r="H14" s="33"/>
      <c r="I14" s="33"/>
      <c r="J14" s="3"/>
      <c r="K14" s="3">
        <v>0.15277777777777779</v>
      </c>
      <c r="L14" s="8">
        <f>IF(E16=0,NA(),E16)</f>
        <v>0.125</v>
      </c>
      <c r="M14" s="8">
        <f>IF(E17=0,NA(),E17)</f>
        <v>8.3333333333333329E-2</v>
      </c>
      <c r="N14" s="8">
        <f>IF(E18=0,NA(),E18)</f>
        <v>4.1666666666666664E-2</v>
      </c>
      <c r="O14" s="8" t="e">
        <f t="shared" si="0"/>
        <v>#N/A</v>
      </c>
      <c r="P14" s="8" t="e">
        <f t="shared" si="1"/>
        <v>#N/A</v>
      </c>
      <c r="Q14" s="8" t="e">
        <f t="shared" si="2"/>
        <v>#VALUE!</v>
      </c>
    </row>
    <row r="15" spans="1:17" ht="18" customHeight="1" thickBot="1" x14ac:dyDescent="0.3">
      <c r="A15" s="82" t="s">
        <v>11</v>
      </c>
      <c r="B15" s="82"/>
      <c r="C15" s="82"/>
      <c r="D15" s="82"/>
      <c r="E15" s="82"/>
      <c r="F15" s="82"/>
      <c r="G15" s="82"/>
      <c r="H15" s="82"/>
      <c r="I15" s="82"/>
      <c r="J15" s="3"/>
      <c r="K15" s="3">
        <v>0.16666666666666666</v>
      </c>
      <c r="L15" s="8">
        <f>IF(E16=0,NA(),E16)</f>
        <v>0.125</v>
      </c>
      <c r="M15" s="8">
        <f>IF(E17=0,NA(),E17)</f>
        <v>8.3333333333333329E-2</v>
      </c>
      <c r="N15" s="8">
        <f>IF(E18=0,NA(),E18)</f>
        <v>4.1666666666666664E-2</v>
      </c>
      <c r="O15" s="8" t="e">
        <f t="shared" si="0"/>
        <v>#N/A</v>
      </c>
      <c r="P15" s="8" t="e">
        <f t="shared" si="1"/>
        <v>#N/A</v>
      </c>
      <c r="Q15" s="8" t="e">
        <f t="shared" si="2"/>
        <v>#VALUE!</v>
      </c>
    </row>
    <row r="16" spans="1:17" ht="18" customHeight="1" x14ac:dyDescent="0.25">
      <c r="A16" s="36"/>
      <c r="B16" s="37" t="s">
        <v>12</v>
      </c>
      <c r="C16" s="38"/>
      <c r="D16" s="39"/>
      <c r="E16" s="93">
        <v>0.125</v>
      </c>
      <c r="F16" s="94"/>
      <c r="G16" s="94"/>
      <c r="H16" s="95"/>
      <c r="I16" s="36"/>
      <c r="J16" s="3"/>
      <c r="K16" s="3">
        <v>0.18055555555555555</v>
      </c>
      <c r="L16" s="8">
        <f>IF(E16=0,NA(),E16)</f>
        <v>0.125</v>
      </c>
      <c r="M16" s="8">
        <f>IF(E17=0,NA(),E17)</f>
        <v>8.3333333333333329E-2</v>
      </c>
      <c r="N16" s="8">
        <f>IF(E18=0,NA(),E18)</f>
        <v>4.1666666666666664E-2</v>
      </c>
      <c r="O16" s="8" t="e">
        <f t="shared" si="0"/>
        <v>#N/A</v>
      </c>
      <c r="P16" s="8" t="e">
        <f t="shared" si="1"/>
        <v>#N/A</v>
      </c>
      <c r="Q16" s="8" t="e">
        <f t="shared" si="2"/>
        <v>#VALUE!</v>
      </c>
    </row>
    <row r="17" spans="1:17" ht="18" customHeight="1" x14ac:dyDescent="0.25">
      <c r="A17" s="36"/>
      <c r="B17" s="40" t="s">
        <v>13</v>
      </c>
      <c r="C17" s="41"/>
      <c r="D17" s="42"/>
      <c r="E17" s="96">
        <v>8.3333333333333329E-2</v>
      </c>
      <c r="F17" s="97"/>
      <c r="G17" s="97"/>
      <c r="H17" s="98"/>
      <c r="I17" s="36"/>
      <c r="J17" s="3"/>
      <c r="K17" s="3">
        <v>0.19444444444444445</v>
      </c>
      <c r="L17" s="8">
        <f>IF(E16=0,NA(),E16)</f>
        <v>0.125</v>
      </c>
      <c r="M17" s="8">
        <f>IF(E17=0,NA(),E17)</f>
        <v>8.3333333333333329E-2</v>
      </c>
      <c r="N17" s="8">
        <f>IF(E18=0,NA(),E18)</f>
        <v>4.1666666666666664E-2</v>
      </c>
      <c r="O17" s="8" t="e">
        <f t="shared" si="0"/>
        <v>#N/A</v>
      </c>
      <c r="P17" s="8" t="e">
        <f t="shared" si="1"/>
        <v>#N/A</v>
      </c>
      <c r="Q17" s="8" t="e">
        <f t="shared" si="2"/>
        <v>#VALUE!</v>
      </c>
    </row>
    <row r="18" spans="1:17" ht="18" customHeight="1" thickBot="1" x14ac:dyDescent="0.3">
      <c r="A18" s="36"/>
      <c r="B18" s="43" t="s">
        <v>14</v>
      </c>
      <c r="C18" s="44"/>
      <c r="D18" s="45"/>
      <c r="E18" s="99">
        <v>4.1666666666666664E-2</v>
      </c>
      <c r="F18" s="100"/>
      <c r="G18" s="100"/>
      <c r="H18" s="101"/>
      <c r="I18" s="36"/>
      <c r="J18" s="3"/>
      <c r="K18" s="3">
        <v>0.20833333333333334</v>
      </c>
      <c r="L18" s="8">
        <f>IF(E16=0,NA(),E16)</f>
        <v>0.125</v>
      </c>
      <c r="M18" s="8">
        <f>IF(E17=0,NA(),E17)</f>
        <v>8.3333333333333329E-2</v>
      </c>
      <c r="N18" s="8">
        <f>IF(E18=0,NA(),E18)</f>
        <v>4.1666666666666664E-2</v>
      </c>
      <c r="O18" s="8" t="e">
        <f t="shared" si="0"/>
        <v>#N/A</v>
      </c>
      <c r="P18" s="8" t="e">
        <f t="shared" si="1"/>
        <v>#N/A</v>
      </c>
      <c r="Q18" s="8" t="e">
        <f t="shared" si="2"/>
        <v>#VALUE!</v>
      </c>
    </row>
    <row r="19" spans="1:17" ht="18" customHeight="1" thickBot="1" x14ac:dyDescent="0.3">
      <c r="A19" s="36"/>
      <c r="B19" s="46"/>
      <c r="C19" s="46"/>
      <c r="D19" s="46"/>
      <c r="E19" s="102"/>
      <c r="F19" s="103"/>
      <c r="G19" s="47"/>
      <c r="H19" s="47"/>
      <c r="I19" s="36"/>
      <c r="J19" s="3"/>
      <c r="K19" s="3">
        <v>0.22222222222222221</v>
      </c>
      <c r="L19" s="8">
        <f>IF(E16=0,NA(),E16)</f>
        <v>0.125</v>
      </c>
      <c r="M19" s="8">
        <f>IF(E17=0,NA(),E17)</f>
        <v>8.3333333333333329E-2</v>
      </c>
      <c r="N19" s="8">
        <f>IF(E18=0,NA(),E18)</f>
        <v>4.1666666666666664E-2</v>
      </c>
      <c r="O19" s="8" t="e">
        <f t="shared" si="0"/>
        <v>#N/A</v>
      </c>
      <c r="P19" s="8" t="e">
        <f t="shared" si="1"/>
        <v>#N/A</v>
      </c>
      <c r="Q19" s="8" t="e">
        <f t="shared" si="2"/>
        <v>#VALUE!</v>
      </c>
    </row>
    <row r="20" spans="1:17" ht="18" customHeight="1" x14ac:dyDescent="0.25">
      <c r="A20" s="36"/>
      <c r="B20" s="83" t="s">
        <v>15</v>
      </c>
      <c r="C20" s="84"/>
      <c r="D20" s="85"/>
      <c r="E20" s="89">
        <f>IF(D59=0,0,AVERAGE(D25:D56))</f>
        <v>0</v>
      </c>
      <c r="F20" s="90"/>
      <c r="G20" s="90"/>
      <c r="H20" s="90"/>
      <c r="I20" s="36"/>
      <c r="J20" s="3"/>
      <c r="K20" s="3">
        <v>0.2361111111111111</v>
      </c>
      <c r="L20" s="8">
        <f>IF(E16=0,NA(),E16)</f>
        <v>0.125</v>
      </c>
      <c r="M20" s="8">
        <f>IF(E17=0,NA(),E17)</f>
        <v>8.3333333333333329E-2</v>
      </c>
      <c r="N20" s="8">
        <f>IF(E18=0,NA(),E18)</f>
        <v>4.1666666666666664E-2</v>
      </c>
      <c r="O20" s="8" t="e">
        <f t="shared" si="0"/>
        <v>#N/A</v>
      </c>
      <c r="P20" s="8" t="e">
        <f t="shared" si="1"/>
        <v>#N/A</v>
      </c>
      <c r="Q20" s="8" t="e">
        <f t="shared" si="2"/>
        <v>#VALUE!</v>
      </c>
    </row>
    <row r="21" spans="1:17" ht="18" customHeight="1" x14ac:dyDescent="0.25">
      <c r="A21" s="36"/>
      <c r="B21" s="86" t="s">
        <v>16</v>
      </c>
      <c r="C21" s="87"/>
      <c r="D21" s="88"/>
      <c r="E21" s="91">
        <f>IF(D59=0,0,SUM(D25:D56))</f>
        <v>0</v>
      </c>
      <c r="F21" s="92"/>
      <c r="G21" s="92"/>
      <c r="H21" s="92"/>
      <c r="I21" s="36"/>
      <c r="J21" s="3"/>
      <c r="K21" s="3">
        <v>0.25</v>
      </c>
      <c r="L21" s="8">
        <f>IF(E16=0,NA(),E16)</f>
        <v>0.125</v>
      </c>
      <c r="M21" s="8">
        <f>IF(E17=0,NA(),E17)</f>
        <v>8.3333333333333329E-2</v>
      </c>
      <c r="N21" s="8">
        <f>IF(E18=0,NA(),E18)</f>
        <v>4.1666666666666664E-2</v>
      </c>
      <c r="O21" s="8" t="e">
        <f t="shared" si="0"/>
        <v>#N/A</v>
      </c>
      <c r="P21" s="8" t="e">
        <f t="shared" si="1"/>
        <v>#N/A</v>
      </c>
      <c r="Q21" s="8" t="e">
        <f t="shared" si="2"/>
        <v>#VALUE!</v>
      </c>
    </row>
    <row r="22" spans="1:17" ht="18" customHeight="1" thickBot="1" x14ac:dyDescent="0.45">
      <c r="A22" s="48"/>
      <c r="B22" s="48"/>
      <c r="C22" s="33"/>
      <c r="D22" s="33"/>
      <c r="E22" s="49"/>
      <c r="F22" s="33"/>
      <c r="G22" s="50"/>
      <c r="H22" s="50"/>
      <c r="I22" s="33"/>
      <c r="J22" s="3"/>
      <c r="K22" s="3">
        <v>0.2638888888888889</v>
      </c>
      <c r="L22" s="8">
        <f>IF(E16=0,NA(),E16)</f>
        <v>0.125</v>
      </c>
      <c r="M22" s="8">
        <f>IF(E17=0,NA(),E17)</f>
        <v>8.3333333333333329E-2</v>
      </c>
      <c r="N22" s="8">
        <f>IF(E18=0,NA(),E18)</f>
        <v>4.1666666666666664E-2</v>
      </c>
      <c r="O22" s="8" t="e">
        <f t="shared" si="0"/>
        <v>#N/A</v>
      </c>
      <c r="P22" s="8" t="e">
        <f t="shared" si="1"/>
        <v>#N/A</v>
      </c>
      <c r="Q22" s="8" t="e">
        <f t="shared" si="2"/>
        <v>#VALUE!</v>
      </c>
    </row>
    <row r="23" spans="1:17" ht="18" customHeight="1" thickBot="1" x14ac:dyDescent="0.45">
      <c r="A23" s="78" t="s">
        <v>6</v>
      </c>
      <c r="B23" s="76">
        <f>M1</f>
        <v>44774</v>
      </c>
      <c r="C23" s="77"/>
      <c r="D23" s="51"/>
      <c r="E23" s="33"/>
      <c r="F23" s="50"/>
      <c r="G23" s="50"/>
      <c r="H23" s="50"/>
      <c r="I23" s="50"/>
      <c r="J23" s="3"/>
      <c r="K23" s="3">
        <v>0.27777777777777779</v>
      </c>
      <c r="L23" s="8">
        <f>IF(E16=0,NA(),E16)</f>
        <v>0.125</v>
      </c>
      <c r="M23" s="8">
        <f>IF(E17=0,NA(),E17)</f>
        <v>8.3333333333333329E-2</v>
      </c>
      <c r="N23" s="8">
        <f>IF(E18=0,NA(),E18)</f>
        <v>4.1666666666666664E-2</v>
      </c>
      <c r="O23" s="8" t="e">
        <f t="shared" si="0"/>
        <v>#N/A</v>
      </c>
      <c r="P23" s="8" t="e">
        <f t="shared" si="1"/>
        <v>#N/A</v>
      </c>
      <c r="Q23" s="8" t="e">
        <f t="shared" si="2"/>
        <v>#VALUE!</v>
      </c>
    </row>
    <row r="24" spans="1:17" ht="18" customHeight="1" thickBot="1" x14ac:dyDescent="0.4">
      <c r="A24" s="79"/>
      <c r="B24" s="52" t="s">
        <v>9</v>
      </c>
      <c r="C24" s="53" t="s">
        <v>10</v>
      </c>
      <c r="D24" s="80" t="s">
        <v>7</v>
      </c>
      <c r="E24" s="81"/>
      <c r="F24" s="81"/>
      <c r="G24" s="81"/>
      <c r="H24" s="54" t="s">
        <v>8</v>
      </c>
      <c r="I24" s="55"/>
      <c r="J24" s="3"/>
      <c r="K24" s="3">
        <v>0.29166666666666669</v>
      </c>
      <c r="L24" s="8">
        <f>IF(E16=0,NA(),E16)</f>
        <v>0.125</v>
      </c>
      <c r="M24" s="8">
        <f>IF(E17=0,NA(),E17)</f>
        <v>8.3333333333333329E-2</v>
      </c>
      <c r="N24" s="8">
        <f>IF(E18=0,NA(),E18)</f>
        <v>4.1666666666666664E-2</v>
      </c>
      <c r="O24" s="8" t="e">
        <f t="shared" si="0"/>
        <v>#N/A</v>
      </c>
      <c r="P24" s="8" t="e">
        <f t="shared" si="1"/>
        <v>#N/A</v>
      </c>
      <c r="Q24" s="8" t="e">
        <f t="shared" si="2"/>
        <v>#VALUE!</v>
      </c>
    </row>
    <row r="25" spans="1:17" ht="18" customHeight="1" x14ac:dyDescent="0.35">
      <c r="A25" s="56" t="str">
        <f t="shared" ref="A25:A54" ca="1" si="3">IF(B25=K$1,"→","")</f>
        <v/>
      </c>
      <c r="B25" s="17">
        <f>B23</f>
        <v>44774</v>
      </c>
      <c r="C25" s="64" t="str">
        <f t="shared" ref="C25:C56" si="4">TEXT(B25,"aaa")</f>
        <v>月</v>
      </c>
      <c r="D25" s="104"/>
      <c r="E25" s="72">
        <f>D25</f>
        <v>0</v>
      </c>
      <c r="F25" s="73"/>
      <c r="G25" s="73"/>
      <c r="H25" s="18" t="str">
        <f>IF(D25="","",SUM(D$25:D25))</f>
        <v/>
      </c>
      <c r="I25" s="57"/>
      <c r="J25" s="3"/>
      <c r="K25" s="3">
        <v>0.30555555555555558</v>
      </c>
      <c r="L25" s="8">
        <f>IF(E16=0,NA(),E16)</f>
        <v>0.125</v>
      </c>
      <c r="M25" s="8">
        <f>IF(E17=0,NA(),E17)</f>
        <v>8.3333333333333329E-2</v>
      </c>
      <c r="N25" s="8">
        <f>IF(E18=0,NA(),E18)</f>
        <v>4.1666666666666664E-2</v>
      </c>
      <c r="O25" s="8" t="e">
        <f t="shared" si="0"/>
        <v>#N/A</v>
      </c>
      <c r="P25" s="8" t="e">
        <f t="shared" si="1"/>
        <v>#N/A</v>
      </c>
      <c r="Q25" s="8" t="e">
        <f t="shared" si="2"/>
        <v>#VALUE!</v>
      </c>
    </row>
    <row r="26" spans="1:17" ht="18" customHeight="1" x14ac:dyDescent="0.35">
      <c r="A26" s="56" t="str">
        <f t="shared" ca="1" si="3"/>
        <v/>
      </c>
      <c r="B26" s="19">
        <f t="shared" ref="B26:B56" si="5">B25+1</f>
        <v>44775</v>
      </c>
      <c r="C26" s="65" t="str">
        <f t="shared" si="4"/>
        <v>火</v>
      </c>
      <c r="D26" s="105"/>
      <c r="E26" s="72">
        <f t="shared" ref="E26:E56" si="6">D26</f>
        <v>0</v>
      </c>
      <c r="F26" s="73"/>
      <c r="G26" s="73"/>
      <c r="H26" s="20" t="str">
        <f>IF(D26="","",SUM(D$25:D26))</f>
        <v/>
      </c>
      <c r="I26" s="57"/>
      <c r="J26" s="3"/>
      <c r="K26" s="3">
        <v>0.31944444444444442</v>
      </c>
      <c r="L26" s="8">
        <f>IF(E16=0,NA(),E16)</f>
        <v>0.125</v>
      </c>
      <c r="M26" s="8">
        <f>IF(E17=0,NA(),E17)</f>
        <v>8.3333333333333329E-2</v>
      </c>
      <c r="N26" s="8">
        <f>IF(E18=0,NA(),E18)</f>
        <v>4.1666666666666664E-2</v>
      </c>
      <c r="O26" s="8" t="e">
        <f t="shared" si="0"/>
        <v>#N/A</v>
      </c>
      <c r="P26" s="8" t="e">
        <f t="shared" si="1"/>
        <v>#N/A</v>
      </c>
      <c r="Q26" s="8" t="e">
        <f t="shared" si="2"/>
        <v>#VALUE!</v>
      </c>
    </row>
    <row r="27" spans="1:17" ht="18" customHeight="1" x14ac:dyDescent="0.35">
      <c r="A27" s="56" t="str">
        <f t="shared" ca="1" si="3"/>
        <v/>
      </c>
      <c r="B27" s="19">
        <f t="shared" si="5"/>
        <v>44776</v>
      </c>
      <c r="C27" s="65" t="str">
        <f t="shared" si="4"/>
        <v>水</v>
      </c>
      <c r="D27" s="105"/>
      <c r="E27" s="72">
        <f t="shared" si="6"/>
        <v>0</v>
      </c>
      <c r="F27" s="73"/>
      <c r="G27" s="73"/>
      <c r="H27" s="20" t="str">
        <f>IF(D27="","",SUM(D$25:D27))</f>
        <v/>
      </c>
      <c r="I27" s="57"/>
      <c r="J27" s="11"/>
      <c r="K27" s="3">
        <v>0.33333333333333331</v>
      </c>
      <c r="L27" s="8">
        <f>IF(E16=0,NA(),E16)</f>
        <v>0.125</v>
      </c>
      <c r="M27" s="8">
        <f>IF(E17=0,NA(),E17)</f>
        <v>8.3333333333333329E-2</v>
      </c>
      <c r="N27" s="8">
        <f>IF(E18=0,NA(),E18)</f>
        <v>4.1666666666666664E-2</v>
      </c>
      <c r="O27" s="8" t="e">
        <f t="shared" si="0"/>
        <v>#N/A</v>
      </c>
      <c r="P27" s="8" t="e">
        <f t="shared" si="1"/>
        <v>#N/A</v>
      </c>
      <c r="Q27" s="8" t="e">
        <f t="shared" si="2"/>
        <v>#VALUE!</v>
      </c>
    </row>
    <row r="28" spans="1:17" ht="18" customHeight="1" x14ac:dyDescent="0.35">
      <c r="A28" s="56" t="str">
        <f t="shared" ca="1" si="3"/>
        <v/>
      </c>
      <c r="B28" s="19">
        <f t="shared" si="5"/>
        <v>44777</v>
      </c>
      <c r="C28" s="65" t="str">
        <f t="shared" si="4"/>
        <v>木</v>
      </c>
      <c r="D28" s="105"/>
      <c r="E28" s="72">
        <f t="shared" si="6"/>
        <v>0</v>
      </c>
      <c r="F28" s="73"/>
      <c r="G28" s="73"/>
      <c r="H28" s="20" t="str">
        <f>IF(D28="","",SUM(D$25:D28))</f>
        <v/>
      </c>
      <c r="I28" s="57"/>
      <c r="J28" s="11"/>
      <c r="K28" s="3">
        <v>0.34722222222222221</v>
      </c>
      <c r="L28" s="8">
        <f>IF(E16=0,NA(),E16)</f>
        <v>0.125</v>
      </c>
      <c r="M28" s="8">
        <f>IF(E17=0,NA(),E17)</f>
        <v>8.3333333333333329E-2</v>
      </c>
      <c r="N28" s="8">
        <f>IF(E18=0,NA(),E18)</f>
        <v>4.1666666666666664E-2</v>
      </c>
      <c r="O28" s="8" t="e">
        <f t="shared" si="0"/>
        <v>#N/A</v>
      </c>
      <c r="P28" s="8" t="e">
        <f t="shared" si="1"/>
        <v>#N/A</v>
      </c>
      <c r="Q28" s="8" t="e">
        <f t="shared" si="2"/>
        <v>#VALUE!</v>
      </c>
    </row>
    <row r="29" spans="1:17" ht="18" customHeight="1" x14ac:dyDescent="0.35">
      <c r="A29" s="56" t="str">
        <f t="shared" ca="1" si="3"/>
        <v/>
      </c>
      <c r="B29" s="19">
        <f t="shared" si="5"/>
        <v>44778</v>
      </c>
      <c r="C29" s="65" t="str">
        <f t="shared" si="4"/>
        <v>金</v>
      </c>
      <c r="D29" s="105"/>
      <c r="E29" s="72">
        <f t="shared" si="6"/>
        <v>0</v>
      </c>
      <c r="F29" s="73"/>
      <c r="G29" s="73"/>
      <c r="H29" s="20" t="str">
        <f>IF(D29="","",SUM(D$25:D29))</f>
        <v/>
      </c>
      <c r="I29" s="57"/>
      <c r="J29" s="11"/>
      <c r="K29" s="3">
        <v>0.3611111111111111</v>
      </c>
      <c r="L29" s="8">
        <f>IF(E16=0,NA(),E16)</f>
        <v>0.125</v>
      </c>
      <c r="M29" s="8">
        <f>IF(E17=0,NA(),E17)</f>
        <v>8.3333333333333329E-2</v>
      </c>
      <c r="N29" s="8">
        <f>IF(E18=0,NA(),E18)</f>
        <v>4.1666666666666664E-2</v>
      </c>
      <c r="O29" s="8" t="e">
        <f t="shared" si="0"/>
        <v>#N/A</v>
      </c>
      <c r="P29" s="8" t="e">
        <f t="shared" si="1"/>
        <v>#N/A</v>
      </c>
      <c r="Q29" s="8" t="e">
        <f t="shared" si="2"/>
        <v>#VALUE!</v>
      </c>
    </row>
    <row r="30" spans="1:17" ht="18" customHeight="1" x14ac:dyDescent="0.35">
      <c r="A30" s="56" t="str">
        <f t="shared" ca="1" si="3"/>
        <v/>
      </c>
      <c r="B30" s="19">
        <f t="shared" si="5"/>
        <v>44779</v>
      </c>
      <c r="C30" s="65" t="str">
        <f t="shared" si="4"/>
        <v>土</v>
      </c>
      <c r="D30" s="105"/>
      <c r="E30" s="72">
        <f t="shared" si="6"/>
        <v>0</v>
      </c>
      <c r="F30" s="73"/>
      <c r="G30" s="73"/>
      <c r="H30" s="20" t="str">
        <f>IF(D30="","",SUM(D$25:D30))</f>
        <v/>
      </c>
      <c r="I30" s="57"/>
      <c r="J30" s="11"/>
      <c r="K30" s="3">
        <v>0.375</v>
      </c>
      <c r="L30" s="8">
        <f>IF(E16=0,NA(),E16)</f>
        <v>0.125</v>
      </c>
      <c r="M30" s="8">
        <f>IF(E17=0,NA(),E17)</f>
        <v>8.3333333333333329E-2</v>
      </c>
      <c r="N30" s="8">
        <f>IF(E18=0,NA(),E18)</f>
        <v>4.1666666666666664E-2</v>
      </c>
      <c r="O30" s="8" t="e">
        <f t="shared" si="0"/>
        <v>#N/A</v>
      </c>
      <c r="P30" s="8" t="e">
        <f t="shared" si="1"/>
        <v>#N/A</v>
      </c>
      <c r="Q30" s="8" t="e">
        <f t="shared" si="2"/>
        <v>#VALUE!</v>
      </c>
    </row>
    <row r="31" spans="1:17" ht="18" customHeight="1" x14ac:dyDescent="0.35">
      <c r="A31" s="56" t="str">
        <f t="shared" ca="1" si="3"/>
        <v/>
      </c>
      <c r="B31" s="19">
        <f t="shared" si="5"/>
        <v>44780</v>
      </c>
      <c r="C31" s="65" t="str">
        <f t="shared" si="4"/>
        <v>日</v>
      </c>
      <c r="D31" s="105"/>
      <c r="E31" s="72">
        <f t="shared" si="6"/>
        <v>0</v>
      </c>
      <c r="F31" s="73"/>
      <c r="G31" s="73"/>
      <c r="H31" s="20" t="str">
        <f>IF(D31="","",SUM(D$25:D31))</f>
        <v/>
      </c>
      <c r="I31" s="57"/>
      <c r="J31" s="11"/>
      <c r="K31" s="3">
        <v>0.3888888888888889</v>
      </c>
      <c r="L31" s="8">
        <f>IF(E16=0,NA(),E16)</f>
        <v>0.125</v>
      </c>
      <c r="M31" s="8">
        <f>IF(E17=0,NA(),E17)</f>
        <v>8.3333333333333329E-2</v>
      </c>
      <c r="N31" s="8">
        <f>IF(E18=0,NA(),E18)</f>
        <v>4.1666666666666664E-2</v>
      </c>
      <c r="O31" s="8" t="e">
        <f t="shared" si="0"/>
        <v>#N/A</v>
      </c>
      <c r="P31" s="8" t="e">
        <f t="shared" si="1"/>
        <v>#N/A</v>
      </c>
      <c r="Q31" s="8" t="e">
        <f t="shared" si="2"/>
        <v>#VALUE!</v>
      </c>
    </row>
    <row r="32" spans="1:17" ht="18" customHeight="1" x14ac:dyDescent="0.35">
      <c r="A32" s="56" t="str">
        <f t="shared" ca="1" si="3"/>
        <v/>
      </c>
      <c r="B32" s="19">
        <f t="shared" si="5"/>
        <v>44781</v>
      </c>
      <c r="C32" s="65" t="str">
        <f t="shared" si="4"/>
        <v>月</v>
      </c>
      <c r="D32" s="105"/>
      <c r="E32" s="72">
        <f t="shared" si="6"/>
        <v>0</v>
      </c>
      <c r="F32" s="73"/>
      <c r="G32" s="73"/>
      <c r="H32" s="20" t="str">
        <f>IF(D32="","",SUM(D$25:D32))</f>
        <v/>
      </c>
      <c r="I32" s="57"/>
      <c r="J32" s="11"/>
      <c r="K32" s="3">
        <v>0.40277777777777779</v>
      </c>
      <c r="L32" s="8">
        <f>IF(E16=0,NA(),E16)</f>
        <v>0.125</v>
      </c>
      <c r="M32" s="8">
        <f>IF(E17=0,NA(),E17)</f>
        <v>8.3333333333333329E-2</v>
      </c>
      <c r="N32" s="8">
        <f>IF(E18=0,NA(),E18)</f>
        <v>4.1666666666666664E-2</v>
      </c>
      <c r="O32" s="8" t="e">
        <f t="shared" si="0"/>
        <v>#N/A</v>
      </c>
      <c r="P32" s="8" t="e">
        <f t="shared" si="1"/>
        <v>#N/A</v>
      </c>
      <c r="Q32" s="8" t="e">
        <f t="shared" si="2"/>
        <v>#VALUE!</v>
      </c>
    </row>
    <row r="33" spans="1:17" ht="18" customHeight="1" x14ac:dyDescent="0.35">
      <c r="A33" s="56" t="str">
        <f t="shared" ca="1" si="3"/>
        <v/>
      </c>
      <c r="B33" s="19">
        <f t="shared" si="5"/>
        <v>44782</v>
      </c>
      <c r="C33" s="65" t="str">
        <f t="shared" si="4"/>
        <v>火</v>
      </c>
      <c r="D33" s="105"/>
      <c r="E33" s="72">
        <f t="shared" si="6"/>
        <v>0</v>
      </c>
      <c r="F33" s="73"/>
      <c r="G33" s="73"/>
      <c r="H33" s="20" t="str">
        <f>IF(D33="","",SUM(D$25:D33))</f>
        <v/>
      </c>
      <c r="I33" s="57"/>
      <c r="J33" s="11"/>
      <c r="K33" s="3">
        <v>0.41666666666666669</v>
      </c>
      <c r="L33" s="8">
        <f>IF(E16=0,NA(),E16)</f>
        <v>0.125</v>
      </c>
      <c r="M33" s="8">
        <f>IF(E17=0,NA(),E17)</f>
        <v>8.3333333333333329E-2</v>
      </c>
      <c r="N33" s="8">
        <f>IF(E18=0,NA(),E18)</f>
        <v>4.1666666666666664E-2</v>
      </c>
      <c r="O33" s="8" t="e">
        <f t="shared" si="0"/>
        <v>#N/A</v>
      </c>
      <c r="P33" s="8" t="e">
        <f t="shared" si="1"/>
        <v>#N/A</v>
      </c>
      <c r="Q33" s="8" t="e">
        <f t="shared" si="2"/>
        <v>#VALUE!</v>
      </c>
    </row>
    <row r="34" spans="1:17" ht="18" customHeight="1" x14ac:dyDescent="0.35">
      <c r="A34" s="56" t="str">
        <f t="shared" ca="1" si="3"/>
        <v/>
      </c>
      <c r="B34" s="19">
        <f t="shared" si="5"/>
        <v>44783</v>
      </c>
      <c r="C34" s="65" t="str">
        <f t="shared" si="4"/>
        <v>水</v>
      </c>
      <c r="D34" s="105"/>
      <c r="E34" s="72">
        <f t="shared" si="6"/>
        <v>0</v>
      </c>
      <c r="F34" s="73"/>
      <c r="G34" s="73"/>
      <c r="H34" s="20" t="str">
        <f>IF(D34="","",SUM(D$25:D34))</f>
        <v/>
      </c>
      <c r="I34" s="57"/>
      <c r="J34" s="11"/>
      <c r="K34" s="3">
        <v>0.43056712962962962</v>
      </c>
      <c r="L34" s="8">
        <f>IF(E16=0,NA(),E16)</f>
        <v>0.125</v>
      </c>
      <c r="M34" s="8">
        <f>IF(E17=0,NA(),E17)</f>
        <v>8.3333333333333329E-2</v>
      </c>
      <c r="N34" s="8">
        <f>IF(E18=0,NA(),E18)</f>
        <v>4.1666666666666664E-2</v>
      </c>
      <c r="O34" s="8" t="e">
        <f t="shared" si="0"/>
        <v>#N/A</v>
      </c>
      <c r="P34" s="8" t="e">
        <f t="shared" si="1"/>
        <v>#N/A</v>
      </c>
      <c r="Q34" s="8" t="e">
        <f t="shared" si="2"/>
        <v>#VALUE!</v>
      </c>
    </row>
    <row r="35" spans="1:17" ht="18" customHeight="1" x14ac:dyDescent="0.35">
      <c r="A35" s="56" t="str">
        <f t="shared" ca="1" si="3"/>
        <v/>
      </c>
      <c r="B35" s="19">
        <f t="shared" si="5"/>
        <v>44784</v>
      </c>
      <c r="C35" s="65" t="str">
        <f t="shared" si="4"/>
        <v>木</v>
      </c>
      <c r="D35" s="105"/>
      <c r="E35" s="72">
        <f t="shared" si="6"/>
        <v>0</v>
      </c>
      <c r="F35" s="73"/>
      <c r="G35" s="73"/>
      <c r="H35" s="20" t="str">
        <f>IF(D35="","",SUM(D$25:D35))</f>
        <v/>
      </c>
      <c r="I35" s="57"/>
      <c r="J35" s="11"/>
      <c r="K35" s="3">
        <v>0.44444444444444442</v>
      </c>
      <c r="L35" s="8">
        <f>IF(E16=0,NA(),E16)</f>
        <v>0.125</v>
      </c>
      <c r="M35" s="8">
        <f>IF(E17=0,NA(),E17)</f>
        <v>8.3333333333333329E-2</v>
      </c>
      <c r="N35" s="8">
        <f>IF(E18=0,NA(),E18)</f>
        <v>4.1666666666666664E-2</v>
      </c>
      <c r="O35" s="8" t="e">
        <f t="shared" si="0"/>
        <v>#N/A</v>
      </c>
      <c r="P35" s="8" t="e">
        <f t="shared" si="1"/>
        <v>#N/A</v>
      </c>
      <c r="Q35" s="8" t="e">
        <f t="shared" si="2"/>
        <v>#VALUE!</v>
      </c>
    </row>
    <row r="36" spans="1:17" ht="18" customHeight="1" x14ac:dyDescent="0.35">
      <c r="A36" s="56" t="str">
        <f t="shared" ca="1" si="3"/>
        <v/>
      </c>
      <c r="B36" s="19">
        <f t="shared" si="5"/>
        <v>44785</v>
      </c>
      <c r="C36" s="65" t="str">
        <f t="shared" si="4"/>
        <v>金</v>
      </c>
      <c r="D36" s="105"/>
      <c r="E36" s="72">
        <f t="shared" si="6"/>
        <v>0</v>
      </c>
      <c r="F36" s="73"/>
      <c r="G36" s="73"/>
      <c r="H36" s="20" t="str">
        <f>IF(D36="","",SUM(D$25:D36))</f>
        <v/>
      </c>
      <c r="I36" s="57"/>
      <c r="J36" s="11"/>
      <c r="K36" s="3">
        <v>0.45833333333333331</v>
      </c>
      <c r="L36" s="8">
        <f>IF(E16=0,NA(),E16)</f>
        <v>0.125</v>
      </c>
      <c r="M36" s="8">
        <f>IF(E17=0,NA(),E17)</f>
        <v>8.3333333333333329E-2</v>
      </c>
      <c r="N36" s="8">
        <f>IF(E18=0,NA(),E18)</f>
        <v>4.1666666666666664E-2</v>
      </c>
      <c r="O36" s="8" t="e">
        <f t="shared" si="0"/>
        <v>#N/A</v>
      </c>
      <c r="P36" s="8" t="e">
        <f t="shared" si="1"/>
        <v>#N/A</v>
      </c>
      <c r="Q36" s="8" t="e">
        <f t="shared" si="2"/>
        <v>#VALUE!</v>
      </c>
    </row>
    <row r="37" spans="1:17" ht="18" customHeight="1" x14ac:dyDescent="0.35">
      <c r="A37" s="56" t="str">
        <f t="shared" ca="1" si="3"/>
        <v/>
      </c>
      <c r="B37" s="19">
        <f t="shared" si="5"/>
        <v>44786</v>
      </c>
      <c r="C37" s="65" t="str">
        <f t="shared" si="4"/>
        <v>土</v>
      </c>
      <c r="D37" s="105"/>
      <c r="E37" s="72">
        <f t="shared" si="6"/>
        <v>0</v>
      </c>
      <c r="F37" s="73"/>
      <c r="G37" s="73"/>
      <c r="H37" s="20" t="str">
        <f>IF(D37="","",SUM(D$25:D37))</f>
        <v/>
      </c>
      <c r="I37" s="57"/>
      <c r="J37" s="11"/>
      <c r="K37" s="3">
        <v>0.47222222222222221</v>
      </c>
      <c r="L37" s="8">
        <f>IF(E16=0,NA(),E16)</f>
        <v>0.125</v>
      </c>
      <c r="M37" s="8">
        <f>IF(E17=0,NA(),E17)</f>
        <v>8.3333333333333329E-2</v>
      </c>
      <c r="N37" s="8">
        <f>IF(E18=0,NA(),E18)</f>
        <v>4.1666666666666664E-2</v>
      </c>
      <c r="O37" s="8" t="e">
        <f t="shared" si="0"/>
        <v>#N/A</v>
      </c>
      <c r="P37" s="8" t="e">
        <f t="shared" si="1"/>
        <v>#N/A</v>
      </c>
      <c r="Q37" s="8" t="e">
        <f t="shared" si="2"/>
        <v>#VALUE!</v>
      </c>
    </row>
    <row r="38" spans="1:17" ht="18" customHeight="1" x14ac:dyDescent="0.35">
      <c r="A38" s="56" t="str">
        <f t="shared" ca="1" si="3"/>
        <v/>
      </c>
      <c r="B38" s="19">
        <f t="shared" si="5"/>
        <v>44787</v>
      </c>
      <c r="C38" s="65" t="str">
        <f t="shared" si="4"/>
        <v>日</v>
      </c>
      <c r="D38" s="105"/>
      <c r="E38" s="72">
        <f t="shared" si="6"/>
        <v>0</v>
      </c>
      <c r="F38" s="73"/>
      <c r="G38" s="73"/>
      <c r="H38" s="20" t="str">
        <f>IF(D38="","",SUM(D$25:D38))</f>
        <v/>
      </c>
      <c r="I38" s="57"/>
      <c r="J38" s="11"/>
      <c r="K38" s="3">
        <v>0.4861111111111111</v>
      </c>
      <c r="L38" s="12"/>
      <c r="M38" s="12"/>
      <c r="N38" s="12"/>
      <c r="O38" s="13"/>
      <c r="P38" s="12"/>
      <c r="Q38" s="12"/>
    </row>
    <row r="39" spans="1:17" ht="18" customHeight="1" x14ac:dyDescent="0.35">
      <c r="A39" s="56" t="str">
        <f t="shared" ca="1" si="3"/>
        <v/>
      </c>
      <c r="B39" s="19">
        <f t="shared" si="5"/>
        <v>44788</v>
      </c>
      <c r="C39" s="65" t="str">
        <f t="shared" si="4"/>
        <v>月</v>
      </c>
      <c r="D39" s="105"/>
      <c r="E39" s="72">
        <f t="shared" si="6"/>
        <v>0</v>
      </c>
      <c r="F39" s="73"/>
      <c r="G39" s="73"/>
      <c r="H39" s="20" t="str">
        <f>IF(D39="","",SUM(D$25:D39))</f>
        <v/>
      </c>
      <c r="I39" s="57"/>
      <c r="J39" s="11"/>
      <c r="K39" s="3">
        <v>0.5</v>
      </c>
      <c r="L39" s="12"/>
      <c r="M39" s="12"/>
      <c r="N39" s="12"/>
      <c r="O39" s="14">
        <v>2.0833333333333402E-2</v>
      </c>
      <c r="P39" s="12"/>
      <c r="Q39" s="12"/>
    </row>
    <row r="40" spans="1:17" ht="18" customHeight="1" x14ac:dyDescent="0.35">
      <c r="A40" s="56" t="str">
        <f t="shared" ca="1" si="3"/>
        <v/>
      </c>
      <c r="B40" s="19">
        <f t="shared" si="5"/>
        <v>44789</v>
      </c>
      <c r="C40" s="65" t="str">
        <f t="shared" si="4"/>
        <v>火</v>
      </c>
      <c r="D40" s="105"/>
      <c r="E40" s="72">
        <f t="shared" si="6"/>
        <v>0</v>
      </c>
      <c r="F40" s="73"/>
      <c r="G40" s="73"/>
      <c r="H40" s="20" t="str">
        <f>IF(D40="","",SUM(D$25:D40))</f>
        <v/>
      </c>
      <c r="I40" s="57"/>
      <c r="J40" s="11"/>
    </row>
    <row r="41" spans="1:17" ht="18" customHeight="1" x14ac:dyDescent="0.35">
      <c r="A41" s="56" t="str">
        <f t="shared" ca="1" si="3"/>
        <v/>
      </c>
      <c r="B41" s="19">
        <f t="shared" si="5"/>
        <v>44790</v>
      </c>
      <c r="C41" s="65" t="str">
        <f t="shared" si="4"/>
        <v>水</v>
      </c>
      <c r="D41" s="105"/>
      <c r="E41" s="72">
        <f t="shared" si="6"/>
        <v>0</v>
      </c>
      <c r="F41" s="73"/>
      <c r="G41" s="73"/>
      <c r="H41" s="20" t="str">
        <f>IF(D41="","",SUM(D$25:D41))</f>
        <v/>
      </c>
      <c r="I41" s="57"/>
      <c r="J41" s="11"/>
      <c r="K41" s="2"/>
      <c r="L41" s="12"/>
      <c r="M41" s="12"/>
      <c r="N41" s="12"/>
      <c r="O41" s="12"/>
      <c r="P41" s="12"/>
      <c r="Q41" s="12"/>
    </row>
    <row r="42" spans="1:17" ht="18" customHeight="1" x14ac:dyDescent="0.35">
      <c r="A42" s="56" t="str">
        <f t="shared" ca="1" si="3"/>
        <v/>
      </c>
      <c r="B42" s="19">
        <f t="shared" si="5"/>
        <v>44791</v>
      </c>
      <c r="C42" s="65" t="str">
        <f t="shared" si="4"/>
        <v>木</v>
      </c>
      <c r="D42" s="105"/>
      <c r="E42" s="72">
        <f t="shared" si="6"/>
        <v>0</v>
      </c>
      <c r="F42" s="73"/>
      <c r="G42" s="73"/>
      <c r="H42" s="20" t="str">
        <f>IF(D42="","",SUM(D$25:D42))</f>
        <v/>
      </c>
      <c r="I42" s="57"/>
      <c r="J42" s="11"/>
      <c r="K42" s="8"/>
    </row>
    <row r="43" spans="1:17" ht="18" customHeight="1" x14ac:dyDescent="0.35">
      <c r="A43" s="56" t="str">
        <f t="shared" ca="1" si="3"/>
        <v/>
      </c>
      <c r="B43" s="19">
        <f t="shared" si="5"/>
        <v>44792</v>
      </c>
      <c r="C43" s="65" t="str">
        <f t="shared" si="4"/>
        <v>金</v>
      </c>
      <c r="D43" s="105"/>
      <c r="E43" s="72">
        <f t="shared" si="6"/>
        <v>0</v>
      </c>
      <c r="F43" s="73"/>
      <c r="G43" s="73"/>
      <c r="H43" s="20" t="str">
        <f>IF(D43="","",SUM(D$25:D43))</f>
        <v/>
      </c>
      <c r="I43" s="57"/>
      <c r="J43" s="11"/>
      <c r="K43" s="2"/>
    </row>
    <row r="44" spans="1:17" ht="18" customHeight="1" x14ac:dyDescent="0.35">
      <c r="A44" s="56" t="str">
        <f t="shared" ca="1" si="3"/>
        <v/>
      </c>
      <c r="B44" s="19">
        <f t="shared" si="5"/>
        <v>44793</v>
      </c>
      <c r="C44" s="65" t="str">
        <f t="shared" si="4"/>
        <v>土</v>
      </c>
      <c r="D44" s="105"/>
      <c r="E44" s="72">
        <f t="shared" si="6"/>
        <v>0</v>
      </c>
      <c r="F44" s="73"/>
      <c r="G44" s="73"/>
      <c r="H44" s="20" t="str">
        <f>IF(D44="","",SUM(D$25:D44))</f>
        <v/>
      </c>
      <c r="I44" s="57"/>
      <c r="J44" s="11"/>
      <c r="K44" s="12"/>
    </row>
    <row r="45" spans="1:17" ht="18" customHeight="1" x14ac:dyDescent="0.35">
      <c r="A45" s="56" t="str">
        <f t="shared" ca="1" si="3"/>
        <v/>
      </c>
      <c r="B45" s="19">
        <f t="shared" si="5"/>
        <v>44794</v>
      </c>
      <c r="C45" s="65" t="str">
        <f t="shared" si="4"/>
        <v>日</v>
      </c>
      <c r="D45" s="105"/>
      <c r="E45" s="72">
        <f t="shared" si="6"/>
        <v>0</v>
      </c>
      <c r="F45" s="73"/>
      <c r="G45" s="73"/>
      <c r="H45" s="20" t="str">
        <f>IF(D45="","",SUM(D$25:D45))</f>
        <v/>
      </c>
      <c r="I45" s="57"/>
      <c r="J45" s="11"/>
      <c r="K45" s="12"/>
    </row>
    <row r="46" spans="1:17" ht="18" customHeight="1" x14ac:dyDescent="0.35">
      <c r="A46" s="56" t="str">
        <f t="shared" ca="1" si="3"/>
        <v/>
      </c>
      <c r="B46" s="19">
        <f t="shared" si="5"/>
        <v>44795</v>
      </c>
      <c r="C46" s="65" t="str">
        <f t="shared" si="4"/>
        <v>月</v>
      </c>
      <c r="D46" s="105"/>
      <c r="E46" s="72">
        <f t="shared" si="6"/>
        <v>0</v>
      </c>
      <c r="F46" s="73"/>
      <c r="G46" s="73"/>
      <c r="H46" s="20" t="str">
        <f>IF(D46="","",SUM(D$25:D46))</f>
        <v/>
      </c>
      <c r="I46" s="57"/>
      <c r="J46" s="11"/>
      <c r="K46" s="12"/>
    </row>
    <row r="47" spans="1:17" ht="18" customHeight="1" x14ac:dyDescent="0.35">
      <c r="A47" s="56" t="str">
        <f t="shared" ca="1" si="3"/>
        <v/>
      </c>
      <c r="B47" s="19">
        <f t="shared" si="5"/>
        <v>44796</v>
      </c>
      <c r="C47" s="65" t="str">
        <f t="shared" si="4"/>
        <v>火</v>
      </c>
      <c r="D47" s="105"/>
      <c r="E47" s="72">
        <f t="shared" si="6"/>
        <v>0</v>
      </c>
      <c r="F47" s="73"/>
      <c r="G47" s="73"/>
      <c r="H47" s="20" t="str">
        <f>IF(D47="","",SUM(D$25:D47))</f>
        <v/>
      </c>
      <c r="I47" s="57"/>
      <c r="J47" s="11"/>
    </row>
    <row r="48" spans="1:17" ht="18" customHeight="1" x14ac:dyDescent="0.35">
      <c r="A48" s="56" t="str">
        <f t="shared" ca="1" si="3"/>
        <v/>
      </c>
      <c r="B48" s="19">
        <f t="shared" si="5"/>
        <v>44797</v>
      </c>
      <c r="C48" s="65" t="str">
        <f t="shared" si="4"/>
        <v>水</v>
      </c>
      <c r="D48" s="105"/>
      <c r="E48" s="72">
        <f t="shared" si="6"/>
        <v>0</v>
      </c>
      <c r="F48" s="73"/>
      <c r="G48" s="73"/>
      <c r="H48" s="20" t="str">
        <f>IF(D48="","",SUM(D$25:D48))</f>
        <v/>
      </c>
      <c r="I48" s="57"/>
      <c r="J48" s="11"/>
    </row>
    <row r="49" spans="1:10" ht="18" customHeight="1" x14ac:dyDescent="0.35">
      <c r="A49" s="56" t="str">
        <f t="shared" ca="1" si="3"/>
        <v/>
      </c>
      <c r="B49" s="19">
        <f t="shared" si="5"/>
        <v>44798</v>
      </c>
      <c r="C49" s="65" t="str">
        <f t="shared" si="4"/>
        <v>木</v>
      </c>
      <c r="D49" s="105"/>
      <c r="E49" s="72">
        <f t="shared" si="6"/>
        <v>0</v>
      </c>
      <c r="F49" s="73"/>
      <c r="G49" s="73"/>
      <c r="H49" s="20" t="str">
        <f>IF(D49="","",SUM(D$25:D49))</f>
        <v/>
      </c>
      <c r="I49" s="57"/>
      <c r="J49" s="11"/>
    </row>
    <row r="50" spans="1:10" ht="18" customHeight="1" x14ac:dyDescent="0.35">
      <c r="A50" s="56" t="str">
        <f t="shared" ca="1" si="3"/>
        <v/>
      </c>
      <c r="B50" s="19">
        <f t="shared" si="5"/>
        <v>44799</v>
      </c>
      <c r="C50" s="65" t="str">
        <f t="shared" si="4"/>
        <v>金</v>
      </c>
      <c r="D50" s="105"/>
      <c r="E50" s="72">
        <f t="shared" si="6"/>
        <v>0</v>
      </c>
      <c r="F50" s="73"/>
      <c r="G50" s="73"/>
      <c r="H50" s="20" t="str">
        <f>IF(D50="","",SUM(D$25:D50))</f>
        <v/>
      </c>
      <c r="I50" s="57"/>
      <c r="J50" s="11"/>
    </row>
    <row r="51" spans="1:10" ht="18" customHeight="1" x14ac:dyDescent="0.35">
      <c r="A51" s="56" t="str">
        <f t="shared" ca="1" si="3"/>
        <v/>
      </c>
      <c r="B51" s="19">
        <f t="shared" si="5"/>
        <v>44800</v>
      </c>
      <c r="C51" s="65" t="str">
        <f t="shared" si="4"/>
        <v>土</v>
      </c>
      <c r="D51" s="105"/>
      <c r="E51" s="72">
        <f t="shared" si="6"/>
        <v>0</v>
      </c>
      <c r="F51" s="73"/>
      <c r="G51" s="73"/>
      <c r="H51" s="20" t="str">
        <f>IF(D51="","",SUM(D$25:D51))</f>
        <v/>
      </c>
      <c r="I51" s="57"/>
      <c r="J51" s="11"/>
    </row>
    <row r="52" spans="1:10" ht="18" customHeight="1" x14ac:dyDescent="0.35">
      <c r="A52" s="56" t="str">
        <f t="shared" ca="1" si="3"/>
        <v/>
      </c>
      <c r="B52" s="19">
        <f t="shared" si="5"/>
        <v>44801</v>
      </c>
      <c r="C52" s="65" t="str">
        <f t="shared" si="4"/>
        <v>日</v>
      </c>
      <c r="D52" s="105"/>
      <c r="E52" s="72">
        <f t="shared" si="6"/>
        <v>0</v>
      </c>
      <c r="F52" s="73"/>
      <c r="G52" s="73"/>
      <c r="H52" s="20" t="str">
        <f>IF(D52="","",SUM(D$25:D52))</f>
        <v/>
      </c>
      <c r="I52" s="57"/>
      <c r="J52" s="11"/>
    </row>
    <row r="53" spans="1:10" ht="18" customHeight="1" x14ac:dyDescent="0.35">
      <c r="A53" s="56" t="str">
        <f t="shared" ca="1" si="3"/>
        <v/>
      </c>
      <c r="B53" s="19">
        <f t="shared" si="5"/>
        <v>44802</v>
      </c>
      <c r="C53" s="65" t="str">
        <f t="shared" si="4"/>
        <v>月</v>
      </c>
      <c r="D53" s="105"/>
      <c r="E53" s="72">
        <f t="shared" si="6"/>
        <v>0</v>
      </c>
      <c r="F53" s="73"/>
      <c r="G53" s="73"/>
      <c r="H53" s="20" t="str">
        <f>IF(D53="","",SUM(D$25:D53))</f>
        <v/>
      </c>
      <c r="I53" s="57"/>
      <c r="J53" s="11"/>
    </row>
    <row r="54" spans="1:10" ht="18" customHeight="1" x14ac:dyDescent="0.35">
      <c r="A54" s="56" t="str">
        <f t="shared" ca="1" si="3"/>
        <v/>
      </c>
      <c r="B54" s="19">
        <f t="shared" si="5"/>
        <v>44803</v>
      </c>
      <c r="C54" s="65" t="str">
        <f t="shared" si="4"/>
        <v>火</v>
      </c>
      <c r="D54" s="105"/>
      <c r="E54" s="72">
        <f t="shared" si="6"/>
        <v>0</v>
      </c>
      <c r="F54" s="73"/>
      <c r="G54" s="73"/>
      <c r="H54" s="20" t="str">
        <f>IF(D54="","",SUM(D$25:D54))</f>
        <v/>
      </c>
      <c r="I54" s="57"/>
      <c r="J54" s="11"/>
    </row>
    <row r="55" spans="1:10" ht="18" customHeight="1" x14ac:dyDescent="0.35">
      <c r="A55" s="56"/>
      <c r="B55" s="19">
        <f t="shared" si="5"/>
        <v>44804</v>
      </c>
      <c r="C55" s="65" t="str">
        <f t="shared" si="4"/>
        <v>水</v>
      </c>
      <c r="D55" s="105"/>
      <c r="E55" s="72">
        <f t="shared" si="6"/>
        <v>0</v>
      </c>
      <c r="F55" s="73"/>
      <c r="G55" s="73"/>
      <c r="H55" s="20" t="str">
        <f>IF(D55="","",SUM(D$25:D55))</f>
        <v/>
      </c>
      <c r="I55" s="57"/>
      <c r="J55" s="11"/>
    </row>
    <row r="56" spans="1:10" ht="18" customHeight="1" thickBot="1" x14ac:dyDescent="0.4">
      <c r="A56" s="56" t="str">
        <f ca="1">IF(B56=K$1,"→","")</f>
        <v/>
      </c>
      <c r="B56" s="21">
        <f t="shared" si="5"/>
        <v>44805</v>
      </c>
      <c r="C56" s="66" t="str">
        <f t="shared" si="4"/>
        <v>木</v>
      </c>
      <c r="D56" s="106"/>
      <c r="E56" s="74">
        <f t="shared" si="6"/>
        <v>0</v>
      </c>
      <c r="F56" s="75"/>
      <c r="G56" s="75"/>
      <c r="H56" s="22" t="str">
        <f>IF(D56="","",SUM(D$25:D56))</f>
        <v/>
      </c>
      <c r="I56" s="57"/>
      <c r="J56" s="11"/>
    </row>
    <row r="57" spans="1:10" ht="18" customHeight="1" x14ac:dyDescent="0.25">
      <c r="A57" s="58"/>
      <c r="B57" s="59"/>
      <c r="C57" s="59"/>
      <c r="D57" s="59"/>
      <c r="E57" s="59"/>
      <c r="F57" s="60"/>
      <c r="G57" s="60"/>
      <c r="H57" s="60"/>
      <c r="I57" s="60"/>
      <c r="J57" s="11"/>
    </row>
    <row r="58" spans="1:10" ht="18" hidden="1" customHeight="1" x14ac:dyDescent="0.25">
      <c r="A58" s="58"/>
      <c r="B58" s="59"/>
      <c r="C58" s="59"/>
      <c r="D58" s="61"/>
      <c r="E58" s="59"/>
      <c r="F58" s="59"/>
      <c r="G58" s="59"/>
      <c r="H58" s="59"/>
      <c r="I58" s="59"/>
      <c r="J58" s="11"/>
    </row>
    <row r="59" spans="1:10" ht="18" hidden="1" customHeight="1" x14ac:dyDescent="0.2">
      <c r="D59" s="63">
        <f>SUM(D25:D56)</f>
        <v>0</v>
      </c>
      <c r="J59" s="15"/>
    </row>
  </sheetData>
  <sheetProtection algorithmName="SHA-512" hashValue="jou6B+KHzsN/9Zrer9J6WfWADmA15ZJTQSyXXemndJPC/pToHJ0bSOrcv91J7K1IabSd94xpIguEsKP3hoR0kg==" saltValue="XPCIPVXRk2g1BvcikLrGDQ==" spinCount="100000" sheet="1" objects="1" scenarios="1"/>
  <protectedRanges>
    <protectedRange sqref="B25:B56" name="日"/>
    <protectedRange sqref="E25:H56" name="勉強時間と累計"/>
  </protectedRanges>
  <mergeCells count="44">
    <mergeCell ref="E25:G25"/>
    <mergeCell ref="A15:I15"/>
    <mergeCell ref="E16:H16"/>
    <mergeCell ref="E17:H17"/>
    <mergeCell ref="E18:H18"/>
    <mergeCell ref="E19:F19"/>
    <mergeCell ref="B20:D20"/>
    <mergeCell ref="E20:H20"/>
    <mergeCell ref="B21:D21"/>
    <mergeCell ref="E21:H21"/>
    <mergeCell ref="A23:A24"/>
    <mergeCell ref="B23:C23"/>
    <mergeCell ref="D24:G24"/>
    <mergeCell ref="E37:G37"/>
    <mergeCell ref="E26:G26"/>
    <mergeCell ref="E27:G27"/>
    <mergeCell ref="E28:G28"/>
    <mergeCell ref="E29:G29"/>
    <mergeCell ref="E30:G30"/>
    <mergeCell ref="E31:G31"/>
    <mergeCell ref="E32:G32"/>
    <mergeCell ref="E33:G33"/>
    <mergeCell ref="E34:G34"/>
    <mergeCell ref="E35:G35"/>
    <mergeCell ref="E36:G36"/>
    <mergeCell ref="E49:G49"/>
    <mergeCell ref="E38:G38"/>
    <mergeCell ref="E39:G39"/>
    <mergeCell ref="E40:G40"/>
    <mergeCell ref="E41:G41"/>
    <mergeCell ref="E42:G42"/>
    <mergeCell ref="E43:G43"/>
    <mergeCell ref="E44:G44"/>
    <mergeCell ref="E45:G45"/>
    <mergeCell ref="E46:G46"/>
    <mergeCell ref="E47:G47"/>
    <mergeCell ref="E48:G48"/>
    <mergeCell ref="E56:G56"/>
    <mergeCell ref="E50:G50"/>
    <mergeCell ref="E51:G51"/>
    <mergeCell ref="E52:G52"/>
    <mergeCell ref="E53:G53"/>
    <mergeCell ref="E54:G54"/>
    <mergeCell ref="E55:G55"/>
  </mergeCells>
  <phoneticPr fontId="20"/>
  <conditionalFormatting sqref="D25:D59">
    <cfRule type="notContainsBlanks" dxfId="7" priority="5">
      <formula>LEN(TRIM(D25))&gt;0</formula>
    </cfRule>
  </conditionalFormatting>
  <conditionalFormatting sqref="D25:D59">
    <cfRule type="containsBlanks" dxfId="6" priority="6">
      <formula>LEN(TRIM(D25))=0</formula>
    </cfRule>
  </conditionalFormatting>
  <conditionalFormatting sqref="E57:E59">
    <cfRule type="notContainsBlanks" dxfId="5" priority="7">
      <formula>LEN(TRIM(E57))&gt;0</formula>
    </cfRule>
  </conditionalFormatting>
  <conditionalFormatting sqref="E25:G25">
    <cfRule type="dataBar" priority="4">
      <dataBar>
        <cfvo type="num" val="0"/>
        <cfvo type="num" val="0.5"/>
        <color rgb="FFFFB628"/>
      </dataBar>
      <extLst>
        <ext xmlns:x14="http://schemas.microsoft.com/office/spreadsheetml/2009/9/main" uri="{B025F937-C7B1-47D3-B67F-A62EFF666E3E}">
          <x14:id>{9DCFC5A9-E43E-439E-9B24-F7BE2551E217}</x14:id>
        </ext>
      </extLst>
    </cfRule>
  </conditionalFormatting>
  <conditionalFormatting sqref="E26:G27">
    <cfRule type="dataBar" priority="3">
      <dataBar>
        <cfvo type="num" val="0"/>
        <cfvo type="num" val="0.5"/>
        <color rgb="FFFFB628"/>
      </dataBar>
      <extLst>
        <ext xmlns:x14="http://schemas.microsoft.com/office/spreadsheetml/2009/9/main" uri="{B025F937-C7B1-47D3-B67F-A62EFF666E3E}">
          <x14:id>{3603A6D3-B5D8-4C70-B37C-D9D281AC397A}</x14:id>
        </ext>
      </extLst>
    </cfRule>
  </conditionalFormatting>
  <conditionalFormatting sqref="E28:G56">
    <cfRule type="dataBar" priority="2">
      <dataBar>
        <cfvo type="num" val="0"/>
        <cfvo type="num" val="0.5"/>
        <color rgb="FFFFB628"/>
      </dataBar>
      <extLst>
        <ext xmlns:x14="http://schemas.microsoft.com/office/spreadsheetml/2009/9/main" uri="{B025F937-C7B1-47D3-B67F-A62EFF666E3E}">
          <x14:id>{6DC8B9AF-1C95-43BE-852C-E388AA48203A}</x14:id>
        </ext>
      </extLst>
    </cfRule>
  </conditionalFormatting>
  <conditionalFormatting sqref="H25:H56">
    <cfRule type="cellIs" dxfId="4" priority="1" operator="equal">
      <formula>0</formula>
    </cfRule>
  </conditionalFormatting>
  <dataValidations count="2">
    <dataValidation type="list" allowBlank="1" sqref="E16:E18 D25:D56" xr:uid="{B5FDF640-77C6-4B37-BC4F-FA623D8EE909}">
      <formula1>$K$3:$K$39</formula1>
    </dataValidation>
    <dataValidation type="custom" allowBlank="1" showDropDown="1" sqref="B25:B56" xr:uid="{575BE47B-9075-4E43-A4FD-9EE8DD866E7F}">
      <formula1>OR(NOT(ISERROR(DATEVALUE(B25))), AND(ISNUMBER(B25), LEFT(CELL("format", B25))="D"))</formula1>
    </dataValidation>
  </dataValidations>
  <pageMargins left="0.7" right="0.7" top="0.75" bottom="0.75" header="0.3" footer="0.3"/>
  <pageSetup paperSize="9" orientation="portrait" horizontalDpi="0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DCFC5A9-E43E-439E-9B24-F7BE2551E217}">
            <x14:dataBar minLength="0" maxLength="100" gradient="0">
              <x14:cfvo type="num">
                <xm:f>0</xm:f>
              </x14:cfvo>
              <x14:cfvo type="num">
                <xm:f>0.5</xm:f>
              </x14:cfvo>
              <x14:negativeFillColor rgb="FFFF0000"/>
              <x14:axisColor rgb="FF000000"/>
            </x14:dataBar>
          </x14:cfRule>
          <xm:sqref>E25:G25</xm:sqref>
        </x14:conditionalFormatting>
        <x14:conditionalFormatting xmlns:xm="http://schemas.microsoft.com/office/excel/2006/main">
          <x14:cfRule type="dataBar" id="{3603A6D3-B5D8-4C70-B37C-D9D281AC397A}">
            <x14:dataBar minLength="0" maxLength="100" gradient="0">
              <x14:cfvo type="num">
                <xm:f>0</xm:f>
              </x14:cfvo>
              <x14:cfvo type="num">
                <xm:f>0.5</xm:f>
              </x14:cfvo>
              <x14:negativeFillColor rgb="FFFF0000"/>
              <x14:axisColor rgb="FF000000"/>
            </x14:dataBar>
          </x14:cfRule>
          <xm:sqref>E26:G27</xm:sqref>
        </x14:conditionalFormatting>
        <x14:conditionalFormatting xmlns:xm="http://schemas.microsoft.com/office/excel/2006/main">
          <x14:cfRule type="dataBar" id="{6DC8B9AF-1C95-43BE-852C-E388AA48203A}">
            <x14:dataBar minLength="0" maxLength="100" gradient="0">
              <x14:cfvo type="num">
                <xm:f>0</xm:f>
              </x14:cfvo>
              <x14:cfvo type="num">
                <xm:f>0.5</xm:f>
              </x14:cfvo>
              <x14:negativeFillColor rgb="FFFF0000"/>
              <x14:axisColor rgb="FF000000"/>
            </x14:dataBar>
          </x14:cfRule>
          <xm:sqref>E28:G56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1ACDAA-F38A-4082-93EB-8535647EA8EA}">
  <sheetPr>
    <tabColor rgb="FFFF00FF"/>
    <outlinePr summaryBelow="0" summaryRight="0"/>
  </sheetPr>
  <dimension ref="A1:R59"/>
  <sheetViews>
    <sheetView showGridLines="0" zoomScaleNormal="100" workbookViewId="0">
      <selection activeCell="H25" sqref="H25"/>
    </sheetView>
  </sheetViews>
  <sheetFormatPr defaultColWidth="12.5703125" defaultRowHeight="15.75" customHeight="1" x14ac:dyDescent="0.2"/>
  <cols>
    <col min="1" max="1" width="2.5703125" style="68" customWidth="1"/>
    <col min="2" max="2" width="8.85546875" style="68" customWidth="1"/>
    <col min="3" max="3" width="6.42578125" style="68" customWidth="1"/>
    <col min="4" max="4" width="12.85546875" style="68" customWidth="1"/>
    <col min="5" max="5" width="12.5703125" style="68" customWidth="1"/>
    <col min="6" max="7" width="8.85546875" style="68" customWidth="1"/>
    <col min="8" max="8" width="7.5703125" style="68" customWidth="1"/>
    <col min="9" max="9" width="2.5703125" style="68" customWidth="1"/>
    <col min="10" max="10" width="8.5703125" hidden="1" customWidth="1"/>
    <col min="11" max="11" width="11" hidden="1" customWidth="1"/>
    <col min="12" max="17" width="8.5703125" hidden="1" customWidth="1"/>
    <col min="18" max="24" width="12.5703125" customWidth="1"/>
  </cols>
  <sheetData>
    <row r="1" spans="1:17" ht="36" customHeight="1" thickBot="1" x14ac:dyDescent="0.75">
      <c r="A1" s="26"/>
      <c r="B1" s="27"/>
      <c r="C1" s="28" t="s">
        <v>0</v>
      </c>
      <c r="D1" s="27"/>
      <c r="E1" s="70">
        <v>2022</v>
      </c>
      <c r="F1" s="69" t="s">
        <v>17</v>
      </c>
      <c r="G1" s="71">
        <v>9</v>
      </c>
      <c r="H1" s="69" t="s">
        <v>18</v>
      </c>
      <c r="I1" s="69"/>
      <c r="J1" s="1"/>
      <c r="K1" s="1">
        <f ca="1">TODAY()</f>
        <v>44685</v>
      </c>
      <c r="L1" s="2"/>
      <c r="M1" s="67">
        <f>DATE(E1, G1, 1)</f>
        <v>44805</v>
      </c>
      <c r="N1" s="2"/>
      <c r="O1" s="2"/>
      <c r="P1" s="2"/>
      <c r="Q1" s="2"/>
    </row>
    <row r="2" spans="1:17" ht="18.75" customHeight="1" x14ac:dyDescent="0.35">
      <c r="A2" s="26"/>
      <c r="B2" s="30"/>
      <c r="C2" s="31"/>
      <c r="D2" s="31"/>
      <c r="E2" s="29"/>
      <c r="F2" s="29"/>
      <c r="G2" s="29"/>
      <c r="H2" s="29"/>
      <c r="I2" s="29"/>
      <c r="J2" s="3"/>
      <c r="K2" s="4"/>
      <c r="L2" s="5"/>
      <c r="M2" s="6"/>
      <c r="N2" s="6"/>
      <c r="O2" s="7"/>
      <c r="P2" s="2"/>
      <c r="Q2" s="16"/>
    </row>
    <row r="3" spans="1:17" ht="18.75" customHeight="1" x14ac:dyDescent="0.35">
      <c r="A3" s="26"/>
      <c r="B3" s="30"/>
      <c r="C3" s="31"/>
      <c r="D3" s="31"/>
      <c r="E3" s="29"/>
      <c r="F3" s="29"/>
      <c r="G3" s="29"/>
      <c r="H3" s="29"/>
      <c r="I3" s="29"/>
      <c r="J3" s="3"/>
      <c r="K3" s="3">
        <v>0</v>
      </c>
      <c r="L3" s="2"/>
      <c r="M3" s="2"/>
      <c r="N3" s="8"/>
      <c r="O3" s="2"/>
      <c r="P3" s="2"/>
      <c r="Q3" s="2"/>
    </row>
    <row r="4" spans="1:17" ht="18.75" customHeight="1" x14ac:dyDescent="0.35">
      <c r="A4" s="26"/>
      <c r="B4" s="30"/>
      <c r="C4" s="31"/>
      <c r="D4" s="31"/>
      <c r="E4" s="29"/>
      <c r="F4" s="29"/>
      <c r="G4" s="29"/>
      <c r="H4" s="29"/>
      <c r="I4" s="29"/>
      <c r="J4" s="3"/>
      <c r="K4" s="3">
        <v>1.3888888888888888E-2</v>
      </c>
      <c r="L4" s="2"/>
      <c r="M4" s="2"/>
      <c r="N4" s="2"/>
      <c r="O4" s="2"/>
      <c r="P4" s="2"/>
      <c r="Q4" s="2"/>
    </row>
    <row r="5" spans="1:17" ht="18" customHeight="1" x14ac:dyDescent="0.35">
      <c r="A5" s="26"/>
      <c r="B5" s="30"/>
      <c r="C5" s="31"/>
      <c r="D5" s="31"/>
      <c r="E5" s="29"/>
      <c r="F5" s="29"/>
      <c r="G5" s="29"/>
      <c r="H5" s="29"/>
      <c r="I5" s="29"/>
      <c r="J5" s="3"/>
      <c r="K5" s="3">
        <v>2.7777777777777776E-2</v>
      </c>
      <c r="L5" s="9" t="s">
        <v>1</v>
      </c>
      <c r="M5" s="9" t="s">
        <v>2</v>
      </c>
      <c r="N5" s="9" t="s">
        <v>3</v>
      </c>
      <c r="O5" s="9" t="s">
        <v>4</v>
      </c>
      <c r="P5" s="9" t="s">
        <v>5</v>
      </c>
      <c r="Q5" s="10" t="s">
        <v>5</v>
      </c>
    </row>
    <row r="6" spans="1:17" ht="18" customHeight="1" thickBot="1" x14ac:dyDescent="0.4">
      <c r="A6" s="32"/>
      <c r="B6" s="30"/>
      <c r="C6" s="31"/>
      <c r="D6" s="31"/>
      <c r="E6" s="29"/>
      <c r="F6" s="29"/>
      <c r="G6" s="29"/>
      <c r="H6" s="29"/>
      <c r="I6" s="29"/>
      <c r="J6" s="3"/>
      <c r="K6" s="3">
        <v>4.1666666666666664E-2</v>
      </c>
      <c r="L6" s="8">
        <f>IF(E16=0,NA(),E16)</f>
        <v>0.125</v>
      </c>
      <c r="M6" s="8">
        <f>IF(E17=0,NA(),E17)</f>
        <v>8.3333333333333329E-2</v>
      </c>
      <c r="N6" s="8">
        <f>IF(E18=0,NA(),E18)</f>
        <v>4.1666666666666664E-2</v>
      </c>
      <c r="O6" s="8" t="e">
        <f t="shared" ref="O6:O37" si="0">IF(H25="",NA(),E$20)</f>
        <v>#N/A</v>
      </c>
      <c r="P6" s="8" t="e">
        <f t="shared" ref="P6:P37" si="1">IF(H25="",NA(),Q6)</f>
        <v>#N/A</v>
      </c>
      <c r="Q6" s="8" t="e">
        <f>H25/0.0416666666666666</f>
        <v>#VALUE!</v>
      </c>
    </row>
    <row r="7" spans="1:17" ht="18" customHeight="1" thickBot="1" x14ac:dyDescent="0.4">
      <c r="A7" s="33"/>
      <c r="B7" s="34"/>
      <c r="C7" s="35"/>
      <c r="D7" s="35"/>
      <c r="E7" s="33"/>
      <c r="F7" s="33"/>
      <c r="G7" s="33"/>
      <c r="H7" s="33"/>
      <c r="I7" s="33"/>
      <c r="J7" s="3"/>
      <c r="K7" s="3">
        <v>5.5555555555555552E-2</v>
      </c>
      <c r="L7" s="8">
        <f>IF(E16=0,NA(),E16)</f>
        <v>0.125</v>
      </c>
      <c r="M7" s="8">
        <f>IF(E17=0,NA(),E17)</f>
        <v>8.3333333333333329E-2</v>
      </c>
      <c r="N7" s="8">
        <f>IF(E18=0,NA(),E18)</f>
        <v>4.1666666666666664E-2</v>
      </c>
      <c r="O7" s="8" t="e">
        <f t="shared" si="0"/>
        <v>#N/A</v>
      </c>
      <c r="P7" s="8" t="e">
        <f t="shared" si="1"/>
        <v>#N/A</v>
      </c>
      <c r="Q7" s="8" t="e">
        <f t="shared" ref="Q7:Q37" si="2">H26/0.0416666666666666</f>
        <v>#VALUE!</v>
      </c>
    </row>
    <row r="8" spans="1:17" ht="18" customHeight="1" thickBot="1" x14ac:dyDescent="0.4">
      <c r="A8" s="33"/>
      <c r="B8" s="34"/>
      <c r="C8" s="35"/>
      <c r="D8" s="35"/>
      <c r="E8" s="33"/>
      <c r="F8" s="33"/>
      <c r="G8" s="33"/>
      <c r="H8" s="33"/>
      <c r="I8" s="33"/>
      <c r="J8" s="3"/>
      <c r="K8" s="3">
        <v>6.9444444444444448E-2</v>
      </c>
      <c r="L8" s="8">
        <f>IF(E16=0,NA(),E16)</f>
        <v>0.125</v>
      </c>
      <c r="M8" s="8">
        <f>IF(E17=0,NA(),E17)</f>
        <v>8.3333333333333329E-2</v>
      </c>
      <c r="N8" s="8">
        <f>IF(E18=0,NA(),E18)</f>
        <v>4.1666666666666664E-2</v>
      </c>
      <c r="O8" s="8" t="e">
        <f t="shared" si="0"/>
        <v>#N/A</v>
      </c>
      <c r="P8" s="8" t="e">
        <f t="shared" si="1"/>
        <v>#N/A</v>
      </c>
      <c r="Q8" s="8" t="e">
        <f t="shared" si="2"/>
        <v>#VALUE!</v>
      </c>
    </row>
    <row r="9" spans="1:17" ht="18" customHeight="1" x14ac:dyDescent="0.25">
      <c r="A9" s="33"/>
      <c r="B9" s="33"/>
      <c r="C9" s="33"/>
      <c r="D9" s="33"/>
      <c r="E9" s="33"/>
      <c r="F9" s="33"/>
      <c r="G9" s="33"/>
      <c r="H9" s="33"/>
      <c r="I9" s="33"/>
      <c r="J9" s="3"/>
      <c r="K9" s="3">
        <v>8.3333333333333329E-2</v>
      </c>
      <c r="L9" s="8">
        <f>IF(E16=0,NA(),E16)</f>
        <v>0.125</v>
      </c>
      <c r="M9" s="8">
        <f>IF(E17=0,NA(),E17)</f>
        <v>8.3333333333333329E-2</v>
      </c>
      <c r="N9" s="8">
        <f>IF(E18=0,NA(),E18)</f>
        <v>4.1666666666666664E-2</v>
      </c>
      <c r="O9" s="8" t="e">
        <f t="shared" si="0"/>
        <v>#N/A</v>
      </c>
      <c r="P9" s="8" t="e">
        <f t="shared" si="1"/>
        <v>#N/A</v>
      </c>
      <c r="Q9" s="8" t="e">
        <f t="shared" si="2"/>
        <v>#VALUE!</v>
      </c>
    </row>
    <row r="10" spans="1:17" ht="18" customHeight="1" x14ac:dyDescent="0.25">
      <c r="A10" s="33"/>
      <c r="B10" s="33"/>
      <c r="C10" s="33"/>
      <c r="D10" s="33"/>
      <c r="E10" s="33"/>
      <c r="F10" s="33"/>
      <c r="G10" s="33"/>
      <c r="H10" s="33"/>
      <c r="I10" s="33"/>
      <c r="J10" s="3"/>
      <c r="K10" s="3">
        <v>9.7222222222222224E-2</v>
      </c>
      <c r="L10" s="8">
        <f>IF(E16=0,NA(),E16)</f>
        <v>0.125</v>
      </c>
      <c r="M10" s="8">
        <f>IF(E17=0,NA(),E17)</f>
        <v>8.3333333333333329E-2</v>
      </c>
      <c r="N10" s="8">
        <f>IF(E18=0,NA(),E18)</f>
        <v>4.1666666666666664E-2</v>
      </c>
      <c r="O10" s="8" t="e">
        <f t="shared" si="0"/>
        <v>#N/A</v>
      </c>
      <c r="P10" s="8" t="e">
        <f t="shared" si="1"/>
        <v>#N/A</v>
      </c>
      <c r="Q10" s="8" t="e">
        <f t="shared" si="2"/>
        <v>#VALUE!</v>
      </c>
    </row>
    <row r="11" spans="1:17" ht="18" customHeight="1" x14ac:dyDescent="0.25">
      <c r="A11" s="33"/>
      <c r="B11" s="33"/>
      <c r="C11" s="33"/>
      <c r="D11" s="33"/>
      <c r="E11" s="33"/>
      <c r="F11" s="33"/>
      <c r="G11" s="33"/>
      <c r="H11" s="33"/>
      <c r="I11" s="33"/>
      <c r="J11" s="3"/>
      <c r="K11" s="3">
        <v>0.1111111111111111</v>
      </c>
      <c r="L11" s="8">
        <f>IF(E16=0,NA(),E16)</f>
        <v>0.125</v>
      </c>
      <c r="M11" s="8">
        <f>IF(E17=0,NA(),E17)</f>
        <v>8.3333333333333329E-2</v>
      </c>
      <c r="N11" s="8">
        <f>IF(E18=0,NA(),E18)</f>
        <v>4.1666666666666664E-2</v>
      </c>
      <c r="O11" s="8" t="e">
        <f t="shared" si="0"/>
        <v>#N/A</v>
      </c>
      <c r="P11" s="8" t="e">
        <f t="shared" si="1"/>
        <v>#N/A</v>
      </c>
      <c r="Q11" s="8" t="e">
        <f t="shared" si="2"/>
        <v>#VALUE!</v>
      </c>
    </row>
    <row r="12" spans="1:17" ht="18" customHeight="1" x14ac:dyDescent="0.25">
      <c r="A12" s="33"/>
      <c r="B12" s="33"/>
      <c r="C12" s="33"/>
      <c r="D12" s="33"/>
      <c r="E12" s="33"/>
      <c r="F12" s="33"/>
      <c r="G12" s="33"/>
      <c r="H12" s="33"/>
      <c r="I12" s="33"/>
      <c r="J12" s="3"/>
      <c r="K12" s="3">
        <v>0.125</v>
      </c>
      <c r="L12" s="8">
        <f>IF(E16=0,NA(),E16)</f>
        <v>0.125</v>
      </c>
      <c r="M12" s="8">
        <f>IF(E17=0,NA(),E17)</f>
        <v>8.3333333333333329E-2</v>
      </c>
      <c r="N12" s="8">
        <f>IF(E18=0,NA(),E18)</f>
        <v>4.1666666666666664E-2</v>
      </c>
      <c r="O12" s="8" t="e">
        <f t="shared" si="0"/>
        <v>#N/A</v>
      </c>
      <c r="P12" s="8" t="e">
        <f t="shared" si="1"/>
        <v>#N/A</v>
      </c>
      <c r="Q12" s="8" t="e">
        <f t="shared" si="2"/>
        <v>#VALUE!</v>
      </c>
    </row>
    <row r="13" spans="1:17" ht="18" customHeight="1" x14ac:dyDescent="0.25">
      <c r="A13" s="33"/>
      <c r="B13" s="33"/>
      <c r="C13" s="33"/>
      <c r="D13" s="33"/>
      <c r="E13" s="33"/>
      <c r="F13" s="33"/>
      <c r="G13" s="33"/>
      <c r="H13" s="33"/>
      <c r="I13" s="33"/>
      <c r="J13" s="3"/>
      <c r="K13" s="3">
        <v>0.1388888888888889</v>
      </c>
      <c r="L13" s="8">
        <f>IF(E16=0,NA(),E16)</f>
        <v>0.125</v>
      </c>
      <c r="M13" s="8">
        <f>IF(E17=0,NA(),E17)</f>
        <v>8.3333333333333329E-2</v>
      </c>
      <c r="N13" s="8">
        <f>IF(E18=0,NA(),E18)</f>
        <v>4.1666666666666664E-2</v>
      </c>
      <c r="O13" s="8" t="e">
        <f t="shared" si="0"/>
        <v>#N/A</v>
      </c>
      <c r="P13" s="8" t="e">
        <f t="shared" si="1"/>
        <v>#N/A</v>
      </c>
      <c r="Q13" s="8" t="e">
        <f t="shared" si="2"/>
        <v>#VALUE!</v>
      </c>
    </row>
    <row r="14" spans="1:17" ht="18" customHeight="1" x14ac:dyDescent="0.25">
      <c r="A14" s="33"/>
      <c r="B14" s="33"/>
      <c r="C14" s="33"/>
      <c r="D14" s="33"/>
      <c r="E14" s="33"/>
      <c r="F14" s="33"/>
      <c r="G14" s="33"/>
      <c r="H14" s="33"/>
      <c r="I14" s="33"/>
      <c r="J14" s="3"/>
      <c r="K14" s="3">
        <v>0.15277777777777779</v>
      </c>
      <c r="L14" s="8">
        <f>IF(E16=0,NA(),E16)</f>
        <v>0.125</v>
      </c>
      <c r="M14" s="8">
        <f>IF(E17=0,NA(),E17)</f>
        <v>8.3333333333333329E-2</v>
      </c>
      <c r="N14" s="8">
        <f>IF(E18=0,NA(),E18)</f>
        <v>4.1666666666666664E-2</v>
      </c>
      <c r="O14" s="8" t="e">
        <f t="shared" si="0"/>
        <v>#N/A</v>
      </c>
      <c r="P14" s="8" t="e">
        <f t="shared" si="1"/>
        <v>#N/A</v>
      </c>
      <c r="Q14" s="8" t="e">
        <f t="shared" si="2"/>
        <v>#VALUE!</v>
      </c>
    </row>
    <row r="15" spans="1:17" ht="18" customHeight="1" thickBot="1" x14ac:dyDescent="0.3">
      <c r="A15" s="82" t="s">
        <v>11</v>
      </c>
      <c r="B15" s="82"/>
      <c r="C15" s="82"/>
      <c r="D15" s="82"/>
      <c r="E15" s="82"/>
      <c r="F15" s="82"/>
      <c r="G15" s="82"/>
      <c r="H15" s="82"/>
      <c r="I15" s="82"/>
      <c r="J15" s="3"/>
      <c r="K15" s="3">
        <v>0.16666666666666666</v>
      </c>
      <c r="L15" s="8">
        <f>IF(E16=0,NA(),E16)</f>
        <v>0.125</v>
      </c>
      <c r="M15" s="8">
        <f>IF(E17=0,NA(),E17)</f>
        <v>8.3333333333333329E-2</v>
      </c>
      <c r="N15" s="8">
        <f>IF(E18=0,NA(),E18)</f>
        <v>4.1666666666666664E-2</v>
      </c>
      <c r="O15" s="8" t="e">
        <f t="shared" si="0"/>
        <v>#N/A</v>
      </c>
      <c r="P15" s="8" t="e">
        <f t="shared" si="1"/>
        <v>#N/A</v>
      </c>
      <c r="Q15" s="8" t="e">
        <f t="shared" si="2"/>
        <v>#VALUE!</v>
      </c>
    </row>
    <row r="16" spans="1:17" ht="18" customHeight="1" x14ac:dyDescent="0.25">
      <c r="A16" s="36"/>
      <c r="B16" s="37" t="s">
        <v>12</v>
      </c>
      <c r="C16" s="38"/>
      <c r="D16" s="39"/>
      <c r="E16" s="93">
        <v>0.125</v>
      </c>
      <c r="F16" s="94"/>
      <c r="G16" s="94"/>
      <c r="H16" s="95"/>
      <c r="I16" s="36"/>
      <c r="J16" s="3"/>
      <c r="K16" s="3">
        <v>0.18055555555555555</v>
      </c>
      <c r="L16" s="8">
        <f>IF(E16=0,NA(),E16)</f>
        <v>0.125</v>
      </c>
      <c r="M16" s="8">
        <f>IF(E17=0,NA(),E17)</f>
        <v>8.3333333333333329E-2</v>
      </c>
      <c r="N16" s="8">
        <f>IF(E18=0,NA(),E18)</f>
        <v>4.1666666666666664E-2</v>
      </c>
      <c r="O16" s="8" t="e">
        <f t="shared" si="0"/>
        <v>#N/A</v>
      </c>
      <c r="P16" s="8" t="e">
        <f t="shared" si="1"/>
        <v>#N/A</v>
      </c>
      <c r="Q16" s="8" t="e">
        <f t="shared" si="2"/>
        <v>#VALUE!</v>
      </c>
    </row>
    <row r="17" spans="1:17" ht="18" customHeight="1" x14ac:dyDescent="0.25">
      <c r="A17" s="36"/>
      <c r="B17" s="40" t="s">
        <v>13</v>
      </c>
      <c r="C17" s="41"/>
      <c r="D17" s="42"/>
      <c r="E17" s="96">
        <v>8.3333333333333329E-2</v>
      </c>
      <c r="F17" s="97"/>
      <c r="G17" s="97"/>
      <c r="H17" s="98"/>
      <c r="I17" s="36"/>
      <c r="J17" s="3"/>
      <c r="K17" s="3">
        <v>0.19444444444444445</v>
      </c>
      <c r="L17" s="8">
        <f>IF(E16=0,NA(),E16)</f>
        <v>0.125</v>
      </c>
      <c r="M17" s="8">
        <f>IF(E17=0,NA(),E17)</f>
        <v>8.3333333333333329E-2</v>
      </c>
      <c r="N17" s="8">
        <f>IF(E18=0,NA(),E18)</f>
        <v>4.1666666666666664E-2</v>
      </c>
      <c r="O17" s="8" t="e">
        <f t="shared" si="0"/>
        <v>#N/A</v>
      </c>
      <c r="P17" s="8" t="e">
        <f t="shared" si="1"/>
        <v>#N/A</v>
      </c>
      <c r="Q17" s="8" t="e">
        <f t="shared" si="2"/>
        <v>#VALUE!</v>
      </c>
    </row>
    <row r="18" spans="1:17" ht="18" customHeight="1" thickBot="1" x14ac:dyDescent="0.3">
      <c r="A18" s="36"/>
      <c r="B18" s="43" t="s">
        <v>14</v>
      </c>
      <c r="C18" s="44"/>
      <c r="D18" s="45"/>
      <c r="E18" s="99">
        <v>4.1666666666666664E-2</v>
      </c>
      <c r="F18" s="100"/>
      <c r="G18" s="100"/>
      <c r="H18" s="101"/>
      <c r="I18" s="36"/>
      <c r="J18" s="3"/>
      <c r="K18" s="3">
        <v>0.20833333333333334</v>
      </c>
      <c r="L18" s="8">
        <f>IF(E16=0,NA(),E16)</f>
        <v>0.125</v>
      </c>
      <c r="M18" s="8">
        <f>IF(E17=0,NA(),E17)</f>
        <v>8.3333333333333329E-2</v>
      </c>
      <c r="N18" s="8">
        <f>IF(E18=0,NA(),E18)</f>
        <v>4.1666666666666664E-2</v>
      </c>
      <c r="O18" s="8" t="e">
        <f t="shared" si="0"/>
        <v>#N/A</v>
      </c>
      <c r="P18" s="8" t="e">
        <f t="shared" si="1"/>
        <v>#N/A</v>
      </c>
      <c r="Q18" s="8" t="e">
        <f t="shared" si="2"/>
        <v>#VALUE!</v>
      </c>
    </row>
    <row r="19" spans="1:17" ht="18" customHeight="1" thickBot="1" x14ac:dyDescent="0.3">
      <c r="A19" s="36"/>
      <c r="B19" s="46"/>
      <c r="C19" s="46"/>
      <c r="D19" s="46"/>
      <c r="E19" s="102"/>
      <c r="F19" s="103"/>
      <c r="G19" s="47"/>
      <c r="H19" s="47"/>
      <c r="I19" s="36"/>
      <c r="J19" s="3"/>
      <c r="K19" s="3">
        <v>0.22222222222222221</v>
      </c>
      <c r="L19" s="8">
        <f>IF(E16=0,NA(),E16)</f>
        <v>0.125</v>
      </c>
      <c r="M19" s="8">
        <f>IF(E17=0,NA(),E17)</f>
        <v>8.3333333333333329E-2</v>
      </c>
      <c r="N19" s="8">
        <f>IF(E18=0,NA(),E18)</f>
        <v>4.1666666666666664E-2</v>
      </c>
      <c r="O19" s="8" t="e">
        <f t="shared" si="0"/>
        <v>#N/A</v>
      </c>
      <c r="P19" s="8" t="e">
        <f t="shared" si="1"/>
        <v>#N/A</v>
      </c>
      <c r="Q19" s="8" t="e">
        <f t="shared" si="2"/>
        <v>#VALUE!</v>
      </c>
    </row>
    <row r="20" spans="1:17" ht="18" customHeight="1" x14ac:dyDescent="0.25">
      <c r="A20" s="36"/>
      <c r="B20" s="83" t="s">
        <v>15</v>
      </c>
      <c r="C20" s="84"/>
      <c r="D20" s="85"/>
      <c r="E20" s="89">
        <f>IF(D59=0,0,AVERAGE(D25:D56))</f>
        <v>0</v>
      </c>
      <c r="F20" s="90"/>
      <c r="G20" s="90"/>
      <c r="H20" s="90"/>
      <c r="I20" s="36"/>
      <c r="J20" s="3"/>
      <c r="K20" s="3">
        <v>0.2361111111111111</v>
      </c>
      <c r="L20" s="8">
        <f>IF(E16=0,NA(),E16)</f>
        <v>0.125</v>
      </c>
      <c r="M20" s="8">
        <f>IF(E17=0,NA(),E17)</f>
        <v>8.3333333333333329E-2</v>
      </c>
      <c r="N20" s="8">
        <f>IF(E18=0,NA(),E18)</f>
        <v>4.1666666666666664E-2</v>
      </c>
      <c r="O20" s="8" t="e">
        <f t="shared" si="0"/>
        <v>#N/A</v>
      </c>
      <c r="P20" s="8" t="e">
        <f t="shared" si="1"/>
        <v>#N/A</v>
      </c>
      <c r="Q20" s="8" t="e">
        <f t="shared" si="2"/>
        <v>#VALUE!</v>
      </c>
    </row>
    <row r="21" spans="1:17" ht="18" customHeight="1" x14ac:dyDescent="0.25">
      <c r="A21" s="36"/>
      <c r="B21" s="86" t="s">
        <v>16</v>
      </c>
      <c r="C21" s="87"/>
      <c r="D21" s="88"/>
      <c r="E21" s="91">
        <f>IF(D59=0,0,SUM(D25:D56))</f>
        <v>0</v>
      </c>
      <c r="F21" s="92"/>
      <c r="G21" s="92"/>
      <c r="H21" s="92"/>
      <c r="I21" s="36"/>
      <c r="J21" s="3"/>
      <c r="K21" s="3">
        <v>0.25</v>
      </c>
      <c r="L21" s="8">
        <f>IF(E16=0,NA(),E16)</f>
        <v>0.125</v>
      </c>
      <c r="M21" s="8">
        <f>IF(E17=0,NA(),E17)</f>
        <v>8.3333333333333329E-2</v>
      </c>
      <c r="N21" s="8">
        <f>IF(E18=0,NA(),E18)</f>
        <v>4.1666666666666664E-2</v>
      </c>
      <c r="O21" s="8" t="e">
        <f t="shared" si="0"/>
        <v>#N/A</v>
      </c>
      <c r="P21" s="8" t="e">
        <f t="shared" si="1"/>
        <v>#N/A</v>
      </c>
      <c r="Q21" s="8" t="e">
        <f t="shared" si="2"/>
        <v>#VALUE!</v>
      </c>
    </row>
    <row r="22" spans="1:17" ht="18" customHeight="1" thickBot="1" x14ac:dyDescent="0.45">
      <c r="A22" s="48"/>
      <c r="B22" s="48"/>
      <c r="C22" s="33"/>
      <c r="D22" s="33"/>
      <c r="E22" s="49"/>
      <c r="F22" s="33"/>
      <c r="G22" s="50"/>
      <c r="H22" s="50"/>
      <c r="I22" s="33"/>
      <c r="J22" s="3"/>
      <c r="K22" s="3">
        <v>0.2638888888888889</v>
      </c>
      <c r="L22" s="8">
        <f>IF(E16=0,NA(),E16)</f>
        <v>0.125</v>
      </c>
      <c r="M22" s="8">
        <f>IF(E17=0,NA(),E17)</f>
        <v>8.3333333333333329E-2</v>
      </c>
      <c r="N22" s="8">
        <f>IF(E18=0,NA(),E18)</f>
        <v>4.1666666666666664E-2</v>
      </c>
      <c r="O22" s="8" t="e">
        <f t="shared" si="0"/>
        <v>#N/A</v>
      </c>
      <c r="P22" s="8" t="e">
        <f t="shared" si="1"/>
        <v>#N/A</v>
      </c>
      <c r="Q22" s="8" t="e">
        <f t="shared" si="2"/>
        <v>#VALUE!</v>
      </c>
    </row>
    <row r="23" spans="1:17" ht="18" customHeight="1" thickBot="1" x14ac:dyDescent="0.45">
      <c r="A23" s="78" t="s">
        <v>6</v>
      </c>
      <c r="B23" s="76">
        <f>M1</f>
        <v>44805</v>
      </c>
      <c r="C23" s="77"/>
      <c r="D23" s="51"/>
      <c r="E23" s="33"/>
      <c r="F23" s="50"/>
      <c r="G23" s="50"/>
      <c r="H23" s="50"/>
      <c r="I23" s="50"/>
      <c r="J23" s="3"/>
      <c r="K23" s="3">
        <v>0.27777777777777779</v>
      </c>
      <c r="L23" s="8">
        <f>IF(E16=0,NA(),E16)</f>
        <v>0.125</v>
      </c>
      <c r="M23" s="8">
        <f>IF(E17=0,NA(),E17)</f>
        <v>8.3333333333333329E-2</v>
      </c>
      <c r="N23" s="8">
        <f>IF(E18=0,NA(),E18)</f>
        <v>4.1666666666666664E-2</v>
      </c>
      <c r="O23" s="8" t="e">
        <f t="shared" si="0"/>
        <v>#N/A</v>
      </c>
      <c r="P23" s="8" t="e">
        <f t="shared" si="1"/>
        <v>#N/A</v>
      </c>
      <c r="Q23" s="8" t="e">
        <f t="shared" si="2"/>
        <v>#VALUE!</v>
      </c>
    </row>
    <row r="24" spans="1:17" ht="18" customHeight="1" thickBot="1" x14ac:dyDescent="0.4">
      <c r="A24" s="79"/>
      <c r="B24" s="52" t="s">
        <v>9</v>
      </c>
      <c r="C24" s="53" t="s">
        <v>10</v>
      </c>
      <c r="D24" s="80" t="s">
        <v>7</v>
      </c>
      <c r="E24" s="81"/>
      <c r="F24" s="81"/>
      <c r="G24" s="81"/>
      <c r="H24" s="54" t="s">
        <v>8</v>
      </c>
      <c r="I24" s="55"/>
      <c r="J24" s="3"/>
      <c r="K24" s="3">
        <v>0.29166666666666669</v>
      </c>
      <c r="L24" s="8">
        <f>IF(E16=0,NA(),E16)</f>
        <v>0.125</v>
      </c>
      <c r="M24" s="8">
        <f>IF(E17=0,NA(),E17)</f>
        <v>8.3333333333333329E-2</v>
      </c>
      <c r="N24" s="8">
        <f>IF(E18=0,NA(),E18)</f>
        <v>4.1666666666666664E-2</v>
      </c>
      <c r="O24" s="8" t="e">
        <f t="shared" si="0"/>
        <v>#N/A</v>
      </c>
      <c r="P24" s="8" t="e">
        <f t="shared" si="1"/>
        <v>#N/A</v>
      </c>
      <c r="Q24" s="8" t="e">
        <f t="shared" si="2"/>
        <v>#VALUE!</v>
      </c>
    </row>
    <row r="25" spans="1:17" ht="18" customHeight="1" x14ac:dyDescent="0.35">
      <c r="A25" s="56" t="str">
        <f t="shared" ref="A25:A54" ca="1" si="3">IF(B25=K$1,"→","")</f>
        <v/>
      </c>
      <c r="B25" s="17">
        <f>B23</f>
        <v>44805</v>
      </c>
      <c r="C25" s="64" t="str">
        <f t="shared" ref="C25:C56" si="4">TEXT(B25,"aaa")</f>
        <v>木</v>
      </c>
      <c r="D25" s="23"/>
      <c r="E25" s="72">
        <f>D25</f>
        <v>0</v>
      </c>
      <c r="F25" s="73"/>
      <c r="G25" s="73"/>
      <c r="H25" s="18" t="str">
        <f>IF(D25="","",SUM(D$25:D25))</f>
        <v/>
      </c>
      <c r="I25" s="57"/>
      <c r="J25" s="3"/>
      <c r="K25" s="3">
        <v>0.30555555555555558</v>
      </c>
      <c r="L25" s="8">
        <f>IF(E16=0,NA(),E16)</f>
        <v>0.125</v>
      </c>
      <c r="M25" s="8">
        <f>IF(E17=0,NA(),E17)</f>
        <v>8.3333333333333329E-2</v>
      </c>
      <c r="N25" s="8">
        <f>IF(E18=0,NA(),E18)</f>
        <v>4.1666666666666664E-2</v>
      </c>
      <c r="O25" s="8" t="e">
        <f t="shared" si="0"/>
        <v>#N/A</v>
      </c>
      <c r="P25" s="8" t="e">
        <f t="shared" si="1"/>
        <v>#N/A</v>
      </c>
      <c r="Q25" s="8" t="e">
        <f t="shared" si="2"/>
        <v>#VALUE!</v>
      </c>
    </row>
    <row r="26" spans="1:17" ht="18" customHeight="1" x14ac:dyDescent="0.35">
      <c r="A26" s="56" t="str">
        <f t="shared" ca="1" si="3"/>
        <v/>
      </c>
      <c r="B26" s="19">
        <f t="shared" ref="B26:B56" si="5">B25+1</f>
        <v>44806</v>
      </c>
      <c r="C26" s="65" t="str">
        <f t="shared" si="4"/>
        <v>金</v>
      </c>
      <c r="D26" s="24"/>
      <c r="E26" s="72">
        <f t="shared" ref="E26:E56" si="6">D26</f>
        <v>0</v>
      </c>
      <c r="F26" s="73"/>
      <c r="G26" s="73"/>
      <c r="H26" s="20" t="str">
        <f>IF(D26="","",SUM(D$25:D26))</f>
        <v/>
      </c>
      <c r="I26" s="57"/>
      <c r="J26" s="3"/>
      <c r="K26" s="3">
        <v>0.31944444444444442</v>
      </c>
      <c r="L26" s="8">
        <f>IF(E16=0,NA(),E16)</f>
        <v>0.125</v>
      </c>
      <c r="M26" s="8">
        <f>IF(E17=0,NA(),E17)</f>
        <v>8.3333333333333329E-2</v>
      </c>
      <c r="N26" s="8">
        <f>IF(E18=0,NA(),E18)</f>
        <v>4.1666666666666664E-2</v>
      </c>
      <c r="O26" s="8" t="e">
        <f t="shared" si="0"/>
        <v>#N/A</v>
      </c>
      <c r="P26" s="8" t="e">
        <f t="shared" si="1"/>
        <v>#N/A</v>
      </c>
      <c r="Q26" s="8" t="e">
        <f t="shared" si="2"/>
        <v>#VALUE!</v>
      </c>
    </row>
    <row r="27" spans="1:17" ht="18" customHeight="1" x14ac:dyDescent="0.35">
      <c r="A27" s="56" t="str">
        <f t="shared" ca="1" si="3"/>
        <v/>
      </c>
      <c r="B27" s="19">
        <f t="shared" si="5"/>
        <v>44807</v>
      </c>
      <c r="C27" s="65" t="str">
        <f t="shared" si="4"/>
        <v>土</v>
      </c>
      <c r="D27" s="24"/>
      <c r="E27" s="72">
        <f t="shared" si="6"/>
        <v>0</v>
      </c>
      <c r="F27" s="73"/>
      <c r="G27" s="73"/>
      <c r="H27" s="20" t="str">
        <f>IF(D27="","",SUM(D$25:D27))</f>
        <v/>
      </c>
      <c r="I27" s="57"/>
      <c r="J27" s="11"/>
      <c r="K27" s="3">
        <v>0.33333333333333331</v>
      </c>
      <c r="L27" s="8">
        <f>IF(E16=0,NA(),E16)</f>
        <v>0.125</v>
      </c>
      <c r="M27" s="8">
        <f>IF(E17=0,NA(),E17)</f>
        <v>8.3333333333333329E-2</v>
      </c>
      <c r="N27" s="8">
        <f>IF(E18=0,NA(),E18)</f>
        <v>4.1666666666666664E-2</v>
      </c>
      <c r="O27" s="8" t="e">
        <f t="shared" si="0"/>
        <v>#N/A</v>
      </c>
      <c r="P27" s="8" t="e">
        <f t="shared" si="1"/>
        <v>#N/A</v>
      </c>
      <c r="Q27" s="8" t="e">
        <f t="shared" si="2"/>
        <v>#VALUE!</v>
      </c>
    </row>
    <row r="28" spans="1:17" ht="18" customHeight="1" x14ac:dyDescent="0.35">
      <c r="A28" s="56" t="str">
        <f t="shared" ca="1" si="3"/>
        <v/>
      </c>
      <c r="B28" s="19">
        <f t="shared" si="5"/>
        <v>44808</v>
      </c>
      <c r="C28" s="65" t="str">
        <f t="shared" si="4"/>
        <v>日</v>
      </c>
      <c r="D28" s="24"/>
      <c r="E28" s="72">
        <f t="shared" si="6"/>
        <v>0</v>
      </c>
      <c r="F28" s="73"/>
      <c r="G28" s="73"/>
      <c r="H28" s="20" t="str">
        <f>IF(D28="","",SUM(D$25:D28))</f>
        <v/>
      </c>
      <c r="I28" s="57"/>
      <c r="J28" s="11"/>
      <c r="K28" s="3">
        <v>0.34722222222222221</v>
      </c>
      <c r="L28" s="8">
        <f>IF(E16=0,NA(),E16)</f>
        <v>0.125</v>
      </c>
      <c r="M28" s="8">
        <f>IF(E17=0,NA(),E17)</f>
        <v>8.3333333333333329E-2</v>
      </c>
      <c r="N28" s="8">
        <f>IF(E18=0,NA(),E18)</f>
        <v>4.1666666666666664E-2</v>
      </c>
      <c r="O28" s="8" t="e">
        <f t="shared" si="0"/>
        <v>#N/A</v>
      </c>
      <c r="P28" s="8" t="e">
        <f t="shared" si="1"/>
        <v>#N/A</v>
      </c>
      <c r="Q28" s="8" t="e">
        <f t="shared" si="2"/>
        <v>#VALUE!</v>
      </c>
    </row>
    <row r="29" spans="1:17" ht="18" customHeight="1" x14ac:dyDescent="0.35">
      <c r="A29" s="56" t="str">
        <f t="shared" ca="1" si="3"/>
        <v/>
      </c>
      <c r="B29" s="19">
        <f t="shared" si="5"/>
        <v>44809</v>
      </c>
      <c r="C29" s="65" t="str">
        <f t="shared" si="4"/>
        <v>月</v>
      </c>
      <c r="D29" s="24"/>
      <c r="E29" s="72">
        <f t="shared" si="6"/>
        <v>0</v>
      </c>
      <c r="F29" s="73"/>
      <c r="G29" s="73"/>
      <c r="H29" s="20" t="str">
        <f>IF(D29="","",SUM(D$25:D29))</f>
        <v/>
      </c>
      <c r="I29" s="57"/>
      <c r="J29" s="11"/>
      <c r="K29" s="3">
        <v>0.3611111111111111</v>
      </c>
      <c r="L29" s="8">
        <f>IF(E16=0,NA(),E16)</f>
        <v>0.125</v>
      </c>
      <c r="M29" s="8">
        <f>IF(E17=0,NA(),E17)</f>
        <v>8.3333333333333329E-2</v>
      </c>
      <c r="N29" s="8">
        <f>IF(E18=0,NA(),E18)</f>
        <v>4.1666666666666664E-2</v>
      </c>
      <c r="O29" s="8" t="e">
        <f t="shared" si="0"/>
        <v>#N/A</v>
      </c>
      <c r="P29" s="8" t="e">
        <f t="shared" si="1"/>
        <v>#N/A</v>
      </c>
      <c r="Q29" s="8" t="e">
        <f t="shared" si="2"/>
        <v>#VALUE!</v>
      </c>
    </row>
    <row r="30" spans="1:17" ht="18" customHeight="1" x14ac:dyDescent="0.35">
      <c r="A30" s="56" t="str">
        <f t="shared" ca="1" si="3"/>
        <v/>
      </c>
      <c r="B30" s="19">
        <f t="shared" si="5"/>
        <v>44810</v>
      </c>
      <c r="C30" s="65" t="str">
        <f t="shared" si="4"/>
        <v>火</v>
      </c>
      <c r="D30" s="24"/>
      <c r="E30" s="72">
        <f t="shared" si="6"/>
        <v>0</v>
      </c>
      <c r="F30" s="73"/>
      <c r="G30" s="73"/>
      <c r="H30" s="20" t="str">
        <f>IF(D30="","",SUM(D$25:D30))</f>
        <v/>
      </c>
      <c r="I30" s="57"/>
      <c r="J30" s="11"/>
      <c r="K30" s="3">
        <v>0.375</v>
      </c>
      <c r="L30" s="8">
        <f>IF(E16=0,NA(),E16)</f>
        <v>0.125</v>
      </c>
      <c r="M30" s="8">
        <f>IF(E17=0,NA(),E17)</f>
        <v>8.3333333333333329E-2</v>
      </c>
      <c r="N30" s="8">
        <f>IF(E18=0,NA(),E18)</f>
        <v>4.1666666666666664E-2</v>
      </c>
      <c r="O30" s="8" t="e">
        <f t="shared" si="0"/>
        <v>#N/A</v>
      </c>
      <c r="P30" s="8" t="e">
        <f t="shared" si="1"/>
        <v>#N/A</v>
      </c>
      <c r="Q30" s="8" t="e">
        <f t="shared" si="2"/>
        <v>#VALUE!</v>
      </c>
    </row>
    <row r="31" spans="1:17" ht="18" customHeight="1" x14ac:dyDescent="0.35">
      <c r="A31" s="56" t="str">
        <f t="shared" ca="1" si="3"/>
        <v/>
      </c>
      <c r="B31" s="19">
        <f t="shared" si="5"/>
        <v>44811</v>
      </c>
      <c r="C31" s="65" t="str">
        <f t="shared" si="4"/>
        <v>水</v>
      </c>
      <c r="D31" s="24"/>
      <c r="E31" s="72">
        <f t="shared" si="6"/>
        <v>0</v>
      </c>
      <c r="F31" s="73"/>
      <c r="G31" s="73"/>
      <c r="H31" s="20" t="str">
        <f>IF(D31="","",SUM(D$25:D31))</f>
        <v/>
      </c>
      <c r="I31" s="57"/>
      <c r="J31" s="11"/>
      <c r="K31" s="3">
        <v>0.3888888888888889</v>
      </c>
      <c r="L31" s="8">
        <f>IF(E16=0,NA(),E16)</f>
        <v>0.125</v>
      </c>
      <c r="M31" s="8">
        <f>IF(E17=0,NA(),E17)</f>
        <v>8.3333333333333329E-2</v>
      </c>
      <c r="N31" s="8">
        <f>IF(E18=0,NA(),E18)</f>
        <v>4.1666666666666664E-2</v>
      </c>
      <c r="O31" s="8" t="e">
        <f t="shared" si="0"/>
        <v>#N/A</v>
      </c>
      <c r="P31" s="8" t="e">
        <f t="shared" si="1"/>
        <v>#N/A</v>
      </c>
      <c r="Q31" s="8" t="e">
        <f t="shared" si="2"/>
        <v>#VALUE!</v>
      </c>
    </row>
    <row r="32" spans="1:17" ht="18" customHeight="1" x14ac:dyDescent="0.35">
      <c r="A32" s="56" t="str">
        <f t="shared" ca="1" si="3"/>
        <v/>
      </c>
      <c r="B32" s="19">
        <f t="shared" si="5"/>
        <v>44812</v>
      </c>
      <c r="C32" s="65" t="str">
        <f t="shared" si="4"/>
        <v>木</v>
      </c>
      <c r="D32" s="24"/>
      <c r="E32" s="72">
        <f t="shared" si="6"/>
        <v>0</v>
      </c>
      <c r="F32" s="73"/>
      <c r="G32" s="73"/>
      <c r="H32" s="20" t="str">
        <f>IF(D32="","",SUM(D$25:D32))</f>
        <v/>
      </c>
      <c r="I32" s="57"/>
      <c r="J32" s="11"/>
      <c r="K32" s="3">
        <v>0.40277777777777779</v>
      </c>
      <c r="L32" s="8">
        <f>IF(E16=0,NA(),E16)</f>
        <v>0.125</v>
      </c>
      <c r="M32" s="8">
        <f>IF(E17=0,NA(),E17)</f>
        <v>8.3333333333333329E-2</v>
      </c>
      <c r="N32" s="8">
        <f>IF(E18=0,NA(),E18)</f>
        <v>4.1666666666666664E-2</v>
      </c>
      <c r="O32" s="8" t="e">
        <f t="shared" si="0"/>
        <v>#N/A</v>
      </c>
      <c r="P32" s="8" t="e">
        <f t="shared" si="1"/>
        <v>#N/A</v>
      </c>
      <c r="Q32" s="8" t="e">
        <f t="shared" si="2"/>
        <v>#VALUE!</v>
      </c>
    </row>
    <row r="33" spans="1:17" ht="18" customHeight="1" x14ac:dyDescent="0.35">
      <c r="A33" s="56" t="str">
        <f t="shared" ca="1" si="3"/>
        <v/>
      </c>
      <c r="B33" s="19">
        <f t="shared" si="5"/>
        <v>44813</v>
      </c>
      <c r="C33" s="65" t="str">
        <f t="shared" si="4"/>
        <v>金</v>
      </c>
      <c r="D33" s="24"/>
      <c r="E33" s="72">
        <f t="shared" si="6"/>
        <v>0</v>
      </c>
      <c r="F33" s="73"/>
      <c r="G33" s="73"/>
      <c r="H33" s="20" t="str">
        <f>IF(D33="","",SUM(D$25:D33))</f>
        <v/>
      </c>
      <c r="I33" s="57"/>
      <c r="J33" s="11"/>
      <c r="K33" s="3">
        <v>0.41666666666666669</v>
      </c>
      <c r="L33" s="8">
        <f>IF(E16=0,NA(),E16)</f>
        <v>0.125</v>
      </c>
      <c r="M33" s="8">
        <f>IF(E17=0,NA(),E17)</f>
        <v>8.3333333333333329E-2</v>
      </c>
      <c r="N33" s="8">
        <f>IF(E18=0,NA(),E18)</f>
        <v>4.1666666666666664E-2</v>
      </c>
      <c r="O33" s="8" t="e">
        <f t="shared" si="0"/>
        <v>#N/A</v>
      </c>
      <c r="P33" s="8" t="e">
        <f t="shared" si="1"/>
        <v>#N/A</v>
      </c>
      <c r="Q33" s="8" t="e">
        <f t="shared" si="2"/>
        <v>#VALUE!</v>
      </c>
    </row>
    <row r="34" spans="1:17" ht="18" customHeight="1" x14ac:dyDescent="0.35">
      <c r="A34" s="56" t="str">
        <f t="shared" ca="1" si="3"/>
        <v/>
      </c>
      <c r="B34" s="19">
        <f t="shared" si="5"/>
        <v>44814</v>
      </c>
      <c r="C34" s="65" t="str">
        <f t="shared" si="4"/>
        <v>土</v>
      </c>
      <c r="D34" s="24"/>
      <c r="E34" s="72">
        <f t="shared" si="6"/>
        <v>0</v>
      </c>
      <c r="F34" s="73"/>
      <c r="G34" s="73"/>
      <c r="H34" s="20" t="str">
        <f>IF(D34="","",SUM(D$25:D34))</f>
        <v/>
      </c>
      <c r="I34" s="57"/>
      <c r="J34" s="11"/>
      <c r="K34" s="3">
        <v>0.43056712962962962</v>
      </c>
      <c r="L34" s="8">
        <f>IF(E16=0,NA(),E16)</f>
        <v>0.125</v>
      </c>
      <c r="M34" s="8">
        <f>IF(E17=0,NA(),E17)</f>
        <v>8.3333333333333329E-2</v>
      </c>
      <c r="N34" s="8">
        <f>IF(E18=0,NA(),E18)</f>
        <v>4.1666666666666664E-2</v>
      </c>
      <c r="O34" s="8" t="e">
        <f t="shared" si="0"/>
        <v>#N/A</v>
      </c>
      <c r="P34" s="8" t="e">
        <f t="shared" si="1"/>
        <v>#N/A</v>
      </c>
      <c r="Q34" s="8" t="e">
        <f t="shared" si="2"/>
        <v>#VALUE!</v>
      </c>
    </row>
    <row r="35" spans="1:17" ht="18" customHeight="1" x14ac:dyDescent="0.35">
      <c r="A35" s="56" t="str">
        <f t="shared" ca="1" si="3"/>
        <v/>
      </c>
      <c r="B35" s="19">
        <f t="shared" si="5"/>
        <v>44815</v>
      </c>
      <c r="C35" s="65" t="str">
        <f t="shared" si="4"/>
        <v>日</v>
      </c>
      <c r="D35" s="24"/>
      <c r="E35" s="72">
        <f t="shared" si="6"/>
        <v>0</v>
      </c>
      <c r="F35" s="73"/>
      <c r="G35" s="73"/>
      <c r="H35" s="20" t="str">
        <f>IF(D35="","",SUM(D$25:D35))</f>
        <v/>
      </c>
      <c r="I35" s="57"/>
      <c r="J35" s="11"/>
      <c r="K35" s="3">
        <v>0.44444444444444442</v>
      </c>
      <c r="L35" s="8">
        <f>IF(E16=0,NA(),E16)</f>
        <v>0.125</v>
      </c>
      <c r="M35" s="8">
        <f>IF(E17=0,NA(),E17)</f>
        <v>8.3333333333333329E-2</v>
      </c>
      <c r="N35" s="8">
        <f>IF(E18=0,NA(),E18)</f>
        <v>4.1666666666666664E-2</v>
      </c>
      <c r="O35" s="8" t="e">
        <f t="shared" si="0"/>
        <v>#N/A</v>
      </c>
      <c r="P35" s="8" t="e">
        <f t="shared" si="1"/>
        <v>#N/A</v>
      </c>
      <c r="Q35" s="8" t="e">
        <f t="shared" si="2"/>
        <v>#VALUE!</v>
      </c>
    </row>
    <row r="36" spans="1:17" ht="18" customHeight="1" x14ac:dyDescent="0.35">
      <c r="A36" s="56" t="str">
        <f t="shared" ca="1" si="3"/>
        <v/>
      </c>
      <c r="B36" s="19">
        <f t="shared" si="5"/>
        <v>44816</v>
      </c>
      <c r="C36" s="65" t="str">
        <f t="shared" si="4"/>
        <v>月</v>
      </c>
      <c r="D36" s="24"/>
      <c r="E36" s="72">
        <f t="shared" si="6"/>
        <v>0</v>
      </c>
      <c r="F36" s="73"/>
      <c r="G36" s="73"/>
      <c r="H36" s="20" t="str">
        <f>IF(D36="","",SUM(D$25:D36))</f>
        <v/>
      </c>
      <c r="I36" s="57"/>
      <c r="J36" s="11"/>
      <c r="K36" s="3">
        <v>0.45833333333333331</v>
      </c>
      <c r="L36" s="8">
        <f>IF(E16=0,NA(),E16)</f>
        <v>0.125</v>
      </c>
      <c r="M36" s="8">
        <f>IF(E17=0,NA(),E17)</f>
        <v>8.3333333333333329E-2</v>
      </c>
      <c r="N36" s="8">
        <f>IF(E18=0,NA(),E18)</f>
        <v>4.1666666666666664E-2</v>
      </c>
      <c r="O36" s="8" t="e">
        <f t="shared" si="0"/>
        <v>#N/A</v>
      </c>
      <c r="P36" s="8" t="e">
        <f t="shared" si="1"/>
        <v>#N/A</v>
      </c>
      <c r="Q36" s="8" t="e">
        <f t="shared" si="2"/>
        <v>#VALUE!</v>
      </c>
    </row>
    <row r="37" spans="1:17" ht="18" customHeight="1" x14ac:dyDescent="0.35">
      <c r="A37" s="56" t="str">
        <f t="shared" ca="1" si="3"/>
        <v/>
      </c>
      <c r="B37" s="19">
        <f t="shared" si="5"/>
        <v>44817</v>
      </c>
      <c r="C37" s="65" t="str">
        <f t="shared" si="4"/>
        <v>火</v>
      </c>
      <c r="D37" s="24"/>
      <c r="E37" s="72">
        <f t="shared" si="6"/>
        <v>0</v>
      </c>
      <c r="F37" s="73"/>
      <c r="G37" s="73"/>
      <c r="H37" s="20" t="str">
        <f>IF(D37="","",SUM(D$25:D37))</f>
        <v/>
      </c>
      <c r="I37" s="57"/>
      <c r="J37" s="11"/>
      <c r="K37" s="3">
        <v>0.47222222222222221</v>
      </c>
      <c r="L37" s="8">
        <f>IF(E16=0,NA(),E16)</f>
        <v>0.125</v>
      </c>
      <c r="M37" s="8">
        <f>IF(E17=0,NA(),E17)</f>
        <v>8.3333333333333329E-2</v>
      </c>
      <c r="N37" s="8">
        <f>IF(E18=0,NA(),E18)</f>
        <v>4.1666666666666664E-2</v>
      </c>
      <c r="O37" s="8" t="e">
        <f t="shared" si="0"/>
        <v>#N/A</v>
      </c>
      <c r="P37" s="8" t="e">
        <f t="shared" si="1"/>
        <v>#N/A</v>
      </c>
      <c r="Q37" s="8" t="e">
        <f t="shared" si="2"/>
        <v>#VALUE!</v>
      </c>
    </row>
    <row r="38" spans="1:17" ht="18" customHeight="1" x14ac:dyDescent="0.35">
      <c r="A38" s="56" t="str">
        <f t="shared" ca="1" si="3"/>
        <v/>
      </c>
      <c r="B38" s="19">
        <f t="shared" si="5"/>
        <v>44818</v>
      </c>
      <c r="C38" s="65" t="str">
        <f t="shared" si="4"/>
        <v>水</v>
      </c>
      <c r="D38" s="24"/>
      <c r="E38" s="72">
        <f t="shared" si="6"/>
        <v>0</v>
      </c>
      <c r="F38" s="73"/>
      <c r="G38" s="73"/>
      <c r="H38" s="20" t="str">
        <f>IF(D38="","",SUM(D$25:D38))</f>
        <v/>
      </c>
      <c r="I38" s="57"/>
      <c r="J38" s="11"/>
      <c r="K38" s="3">
        <v>0.4861111111111111</v>
      </c>
      <c r="L38" s="12"/>
      <c r="M38" s="12"/>
      <c r="N38" s="12"/>
      <c r="O38" s="13"/>
      <c r="P38" s="12"/>
      <c r="Q38" s="12"/>
    </row>
    <row r="39" spans="1:17" ht="18" customHeight="1" x14ac:dyDescent="0.35">
      <c r="A39" s="56" t="str">
        <f t="shared" ca="1" si="3"/>
        <v/>
      </c>
      <c r="B39" s="19">
        <f t="shared" si="5"/>
        <v>44819</v>
      </c>
      <c r="C39" s="65" t="str">
        <f t="shared" si="4"/>
        <v>木</v>
      </c>
      <c r="D39" s="24"/>
      <c r="E39" s="72">
        <f t="shared" si="6"/>
        <v>0</v>
      </c>
      <c r="F39" s="73"/>
      <c r="G39" s="73"/>
      <c r="H39" s="20" t="str">
        <f>IF(D39="","",SUM(D$25:D39))</f>
        <v/>
      </c>
      <c r="I39" s="57"/>
      <c r="J39" s="11"/>
      <c r="K39" s="3">
        <v>0.5</v>
      </c>
      <c r="L39" s="12"/>
      <c r="M39" s="12"/>
      <c r="N39" s="12"/>
      <c r="O39" s="14">
        <v>2.0833333333333402E-2</v>
      </c>
      <c r="P39" s="12"/>
      <c r="Q39" s="12"/>
    </row>
    <row r="40" spans="1:17" ht="18" customHeight="1" x14ac:dyDescent="0.35">
      <c r="A40" s="56" t="str">
        <f t="shared" ca="1" si="3"/>
        <v/>
      </c>
      <c r="B40" s="19">
        <f t="shared" si="5"/>
        <v>44820</v>
      </c>
      <c r="C40" s="65" t="str">
        <f t="shared" si="4"/>
        <v>金</v>
      </c>
      <c r="D40" s="24"/>
      <c r="E40" s="72">
        <f t="shared" si="6"/>
        <v>0</v>
      </c>
      <c r="F40" s="73"/>
      <c r="G40" s="73"/>
      <c r="H40" s="20" t="str">
        <f>IF(D40="","",SUM(D$25:D40))</f>
        <v/>
      </c>
      <c r="I40" s="57"/>
      <c r="J40" s="11"/>
    </row>
    <row r="41" spans="1:17" ht="18" customHeight="1" x14ac:dyDescent="0.35">
      <c r="A41" s="56" t="str">
        <f t="shared" ca="1" si="3"/>
        <v/>
      </c>
      <c r="B41" s="19">
        <f t="shared" si="5"/>
        <v>44821</v>
      </c>
      <c r="C41" s="65" t="str">
        <f t="shared" si="4"/>
        <v>土</v>
      </c>
      <c r="D41" s="24"/>
      <c r="E41" s="72">
        <f t="shared" si="6"/>
        <v>0</v>
      </c>
      <c r="F41" s="73"/>
      <c r="G41" s="73"/>
      <c r="H41" s="20" t="str">
        <f>IF(D41="","",SUM(D$25:D41))</f>
        <v/>
      </c>
      <c r="I41" s="57"/>
      <c r="J41" s="11"/>
      <c r="K41" s="2"/>
      <c r="L41" s="12"/>
      <c r="M41" s="12"/>
      <c r="N41" s="12"/>
      <c r="O41" s="12"/>
      <c r="P41" s="12"/>
      <c r="Q41" s="12"/>
    </row>
    <row r="42" spans="1:17" ht="18" customHeight="1" x14ac:dyDescent="0.35">
      <c r="A42" s="56" t="str">
        <f t="shared" ca="1" si="3"/>
        <v/>
      </c>
      <c r="B42" s="19">
        <f t="shared" si="5"/>
        <v>44822</v>
      </c>
      <c r="C42" s="65" t="str">
        <f t="shared" si="4"/>
        <v>日</v>
      </c>
      <c r="D42" s="24"/>
      <c r="E42" s="72">
        <f t="shared" si="6"/>
        <v>0</v>
      </c>
      <c r="F42" s="73"/>
      <c r="G42" s="73"/>
      <c r="H42" s="20" t="str">
        <f>IF(D42="","",SUM(D$25:D42))</f>
        <v/>
      </c>
      <c r="I42" s="57"/>
      <c r="J42" s="11"/>
      <c r="K42" s="8"/>
    </row>
    <row r="43" spans="1:17" ht="18" customHeight="1" x14ac:dyDescent="0.35">
      <c r="A43" s="56" t="str">
        <f t="shared" ca="1" si="3"/>
        <v/>
      </c>
      <c r="B43" s="19">
        <f t="shared" si="5"/>
        <v>44823</v>
      </c>
      <c r="C43" s="65" t="str">
        <f t="shared" si="4"/>
        <v>月</v>
      </c>
      <c r="D43" s="24"/>
      <c r="E43" s="72">
        <f t="shared" si="6"/>
        <v>0</v>
      </c>
      <c r="F43" s="73"/>
      <c r="G43" s="73"/>
      <c r="H43" s="20" t="str">
        <f>IF(D43="","",SUM(D$25:D43))</f>
        <v/>
      </c>
      <c r="I43" s="57"/>
      <c r="J43" s="11"/>
      <c r="K43" s="2"/>
    </row>
    <row r="44" spans="1:17" ht="18" customHeight="1" x14ac:dyDescent="0.35">
      <c r="A44" s="56" t="str">
        <f t="shared" ca="1" si="3"/>
        <v/>
      </c>
      <c r="B44" s="19">
        <f t="shared" si="5"/>
        <v>44824</v>
      </c>
      <c r="C44" s="65" t="str">
        <f t="shared" si="4"/>
        <v>火</v>
      </c>
      <c r="D44" s="24"/>
      <c r="E44" s="72">
        <f t="shared" si="6"/>
        <v>0</v>
      </c>
      <c r="F44" s="73"/>
      <c r="G44" s="73"/>
      <c r="H44" s="20" t="str">
        <f>IF(D44="","",SUM(D$25:D44))</f>
        <v/>
      </c>
      <c r="I44" s="57"/>
      <c r="J44" s="11"/>
      <c r="K44" s="12"/>
    </row>
    <row r="45" spans="1:17" ht="18" customHeight="1" x14ac:dyDescent="0.35">
      <c r="A45" s="56" t="str">
        <f t="shared" ca="1" si="3"/>
        <v/>
      </c>
      <c r="B45" s="19">
        <f t="shared" si="5"/>
        <v>44825</v>
      </c>
      <c r="C45" s="65" t="str">
        <f t="shared" si="4"/>
        <v>水</v>
      </c>
      <c r="D45" s="24"/>
      <c r="E45" s="72">
        <f t="shared" si="6"/>
        <v>0</v>
      </c>
      <c r="F45" s="73"/>
      <c r="G45" s="73"/>
      <c r="H45" s="20" t="str">
        <f>IF(D45="","",SUM(D$25:D45))</f>
        <v/>
      </c>
      <c r="I45" s="57"/>
      <c r="J45" s="11"/>
      <c r="K45" s="12"/>
    </row>
    <row r="46" spans="1:17" ht="18" customHeight="1" x14ac:dyDescent="0.35">
      <c r="A46" s="56" t="str">
        <f t="shared" ca="1" si="3"/>
        <v/>
      </c>
      <c r="B46" s="19">
        <f t="shared" si="5"/>
        <v>44826</v>
      </c>
      <c r="C46" s="65" t="str">
        <f t="shared" si="4"/>
        <v>木</v>
      </c>
      <c r="D46" s="24"/>
      <c r="E46" s="72">
        <f t="shared" si="6"/>
        <v>0</v>
      </c>
      <c r="F46" s="73"/>
      <c r="G46" s="73"/>
      <c r="H46" s="20" t="str">
        <f>IF(D46="","",SUM(D$25:D46))</f>
        <v/>
      </c>
      <c r="I46" s="57"/>
      <c r="J46" s="11"/>
      <c r="K46" s="12"/>
    </row>
    <row r="47" spans="1:17" ht="18" customHeight="1" x14ac:dyDescent="0.35">
      <c r="A47" s="56" t="str">
        <f t="shared" ca="1" si="3"/>
        <v/>
      </c>
      <c r="B47" s="19">
        <f t="shared" si="5"/>
        <v>44827</v>
      </c>
      <c r="C47" s="65" t="str">
        <f t="shared" si="4"/>
        <v>金</v>
      </c>
      <c r="D47" s="24"/>
      <c r="E47" s="72">
        <f t="shared" si="6"/>
        <v>0</v>
      </c>
      <c r="F47" s="73"/>
      <c r="G47" s="73"/>
      <c r="H47" s="20" t="str">
        <f>IF(D47="","",SUM(D$25:D47))</f>
        <v/>
      </c>
      <c r="I47" s="57"/>
      <c r="J47" s="11"/>
    </row>
    <row r="48" spans="1:17" ht="18" customHeight="1" x14ac:dyDescent="0.35">
      <c r="A48" s="56" t="str">
        <f t="shared" ca="1" si="3"/>
        <v/>
      </c>
      <c r="B48" s="19">
        <f t="shared" si="5"/>
        <v>44828</v>
      </c>
      <c r="C48" s="65" t="str">
        <f t="shared" si="4"/>
        <v>土</v>
      </c>
      <c r="D48" s="24"/>
      <c r="E48" s="72">
        <f t="shared" si="6"/>
        <v>0</v>
      </c>
      <c r="F48" s="73"/>
      <c r="G48" s="73"/>
      <c r="H48" s="20" t="str">
        <f>IF(D48="","",SUM(D$25:D48))</f>
        <v/>
      </c>
      <c r="I48" s="57"/>
      <c r="J48" s="11"/>
    </row>
    <row r="49" spans="1:10" ht="18" customHeight="1" x14ac:dyDescent="0.35">
      <c r="A49" s="56" t="str">
        <f t="shared" ca="1" si="3"/>
        <v/>
      </c>
      <c r="B49" s="19">
        <f t="shared" si="5"/>
        <v>44829</v>
      </c>
      <c r="C49" s="65" t="str">
        <f t="shared" si="4"/>
        <v>日</v>
      </c>
      <c r="D49" s="24"/>
      <c r="E49" s="72">
        <f t="shared" si="6"/>
        <v>0</v>
      </c>
      <c r="F49" s="73"/>
      <c r="G49" s="73"/>
      <c r="H49" s="20" t="str">
        <f>IF(D49="","",SUM(D$25:D49))</f>
        <v/>
      </c>
      <c r="I49" s="57"/>
      <c r="J49" s="11"/>
    </row>
    <row r="50" spans="1:10" ht="18" customHeight="1" x14ac:dyDescent="0.35">
      <c r="A50" s="56" t="str">
        <f t="shared" ca="1" si="3"/>
        <v/>
      </c>
      <c r="B50" s="19">
        <f t="shared" si="5"/>
        <v>44830</v>
      </c>
      <c r="C50" s="65" t="str">
        <f t="shared" si="4"/>
        <v>月</v>
      </c>
      <c r="D50" s="24"/>
      <c r="E50" s="72">
        <f t="shared" si="6"/>
        <v>0</v>
      </c>
      <c r="F50" s="73"/>
      <c r="G50" s="73"/>
      <c r="H50" s="20" t="str">
        <f>IF(D50="","",SUM(D$25:D50))</f>
        <v/>
      </c>
      <c r="I50" s="57"/>
      <c r="J50" s="11"/>
    </row>
    <row r="51" spans="1:10" ht="18" customHeight="1" x14ac:dyDescent="0.35">
      <c r="A51" s="56" t="str">
        <f t="shared" ca="1" si="3"/>
        <v/>
      </c>
      <c r="B51" s="19">
        <f t="shared" si="5"/>
        <v>44831</v>
      </c>
      <c r="C51" s="65" t="str">
        <f t="shared" si="4"/>
        <v>火</v>
      </c>
      <c r="D51" s="24"/>
      <c r="E51" s="72">
        <f t="shared" si="6"/>
        <v>0</v>
      </c>
      <c r="F51" s="73"/>
      <c r="G51" s="73"/>
      <c r="H51" s="20" t="str">
        <f>IF(D51="","",SUM(D$25:D51))</f>
        <v/>
      </c>
      <c r="I51" s="57"/>
      <c r="J51" s="11"/>
    </row>
    <row r="52" spans="1:10" ht="18" customHeight="1" x14ac:dyDescent="0.35">
      <c r="A52" s="56" t="str">
        <f t="shared" ca="1" si="3"/>
        <v/>
      </c>
      <c r="B52" s="19">
        <f t="shared" si="5"/>
        <v>44832</v>
      </c>
      <c r="C52" s="65" t="str">
        <f t="shared" si="4"/>
        <v>水</v>
      </c>
      <c r="D52" s="24"/>
      <c r="E52" s="72">
        <f t="shared" si="6"/>
        <v>0</v>
      </c>
      <c r="F52" s="73"/>
      <c r="G52" s="73"/>
      <c r="H52" s="20" t="str">
        <f>IF(D52="","",SUM(D$25:D52))</f>
        <v/>
      </c>
      <c r="I52" s="57"/>
      <c r="J52" s="11"/>
    </row>
    <row r="53" spans="1:10" ht="18" customHeight="1" x14ac:dyDescent="0.35">
      <c r="A53" s="56" t="str">
        <f t="shared" ca="1" si="3"/>
        <v/>
      </c>
      <c r="B53" s="19">
        <f t="shared" si="5"/>
        <v>44833</v>
      </c>
      <c r="C53" s="65" t="str">
        <f t="shared" si="4"/>
        <v>木</v>
      </c>
      <c r="D53" s="24"/>
      <c r="E53" s="72">
        <f t="shared" si="6"/>
        <v>0</v>
      </c>
      <c r="F53" s="73"/>
      <c r="G53" s="73"/>
      <c r="H53" s="20" t="str">
        <f>IF(D53="","",SUM(D$25:D53))</f>
        <v/>
      </c>
      <c r="I53" s="57"/>
      <c r="J53" s="11"/>
    </row>
    <row r="54" spans="1:10" ht="18" customHeight="1" x14ac:dyDescent="0.35">
      <c r="A54" s="56" t="str">
        <f t="shared" ca="1" si="3"/>
        <v/>
      </c>
      <c r="B54" s="19">
        <f t="shared" si="5"/>
        <v>44834</v>
      </c>
      <c r="C54" s="65" t="str">
        <f t="shared" si="4"/>
        <v>金</v>
      </c>
      <c r="D54" s="24"/>
      <c r="E54" s="72">
        <f t="shared" si="6"/>
        <v>0</v>
      </c>
      <c r="F54" s="73"/>
      <c r="G54" s="73"/>
      <c r="H54" s="20" t="str">
        <f>IF(D54="","",SUM(D$25:D54))</f>
        <v/>
      </c>
      <c r="I54" s="57"/>
      <c r="J54" s="11"/>
    </row>
    <row r="55" spans="1:10" ht="18" customHeight="1" x14ac:dyDescent="0.35">
      <c r="A55" s="56"/>
      <c r="B55" s="19">
        <f t="shared" si="5"/>
        <v>44835</v>
      </c>
      <c r="C55" s="65" t="str">
        <f t="shared" si="4"/>
        <v>土</v>
      </c>
      <c r="D55" s="24"/>
      <c r="E55" s="72">
        <f t="shared" si="6"/>
        <v>0</v>
      </c>
      <c r="F55" s="73"/>
      <c r="G55" s="73"/>
      <c r="H55" s="20" t="str">
        <f>IF(D55="","",SUM(D$25:D55))</f>
        <v/>
      </c>
      <c r="I55" s="57"/>
      <c r="J55" s="11"/>
    </row>
    <row r="56" spans="1:10" ht="18" customHeight="1" thickBot="1" x14ac:dyDescent="0.4">
      <c r="A56" s="56" t="str">
        <f ca="1">IF(B56=K$1,"→","")</f>
        <v/>
      </c>
      <c r="B56" s="21">
        <f t="shared" si="5"/>
        <v>44836</v>
      </c>
      <c r="C56" s="66" t="str">
        <f t="shared" si="4"/>
        <v>日</v>
      </c>
      <c r="D56" s="25"/>
      <c r="E56" s="74">
        <f t="shared" si="6"/>
        <v>0</v>
      </c>
      <c r="F56" s="75"/>
      <c r="G56" s="75"/>
      <c r="H56" s="22" t="str">
        <f>IF(D56="","",SUM(D$25:D56))</f>
        <v/>
      </c>
      <c r="I56" s="57"/>
      <c r="J56" s="11"/>
    </row>
    <row r="57" spans="1:10" ht="18" customHeight="1" x14ac:dyDescent="0.25">
      <c r="A57" s="58"/>
      <c r="B57" s="59"/>
      <c r="C57" s="59"/>
      <c r="D57" s="59"/>
      <c r="E57" s="59"/>
      <c r="F57" s="60"/>
      <c r="G57" s="60"/>
      <c r="H57" s="60"/>
      <c r="I57" s="60"/>
      <c r="J57" s="11"/>
    </row>
    <row r="58" spans="1:10" ht="18" hidden="1" customHeight="1" x14ac:dyDescent="0.25">
      <c r="A58" s="58"/>
      <c r="B58" s="59"/>
      <c r="C58" s="59"/>
      <c r="D58" s="61"/>
      <c r="E58" s="59"/>
      <c r="F58" s="59"/>
      <c r="G58" s="59"/>
      <c r="H58" s="59"/>
      <c r="I58" s="59"/>
      <c r="J58" s="11"/>
    </row>
    <row r="59" spans="1:10" ht="18" hidden="1" customHeight="1" x14ac:dyDescent="0.2">
      <c r="D59" s="63">
        <f>SUM(D25:D56)</f>
        <v>0</v>
      </c>
      <c r="J59" s="15"/>
    </row>
  </sheetData>
  <sheetProtection algorithmName="SHA-512" hashValue="4bpNgh6ogu0Bs0fI2O91x+pIpfOhyf/OLfN1sT6UgsEi/5j5spHz4BLhJkWrkS7dqwql9soz6VuRE4/j4BoiSQ==" saltValue="jVM32KeKAqMm1eZW60JRoA==" spinCount="100000" sheet="1" objects="1" scenarios="1"/>
  <protectedRanges>
    <protectedRange sqref="B25:B56" name="日"/>
    <protectedRange sqref="E25:H56" name="勉強時間と累計"/>
  </protectedRanges>
  <mergeCells count="44">
    <mergeCell ref="E25:G25"/>
    <mergeCell ref="A15:I15"/>
    <mergeCell ref="E16:H16"/>
    <mergeCell ref="E17:H17"/>
    <mergeCell ref="E18:H18"/>
    <mergeCell ref="E19:F19"/>
    <mergeCell ref="B20:D20"/>
    <mergeCell ref="E20:H20"/>
    <mergeCell ref="B21:D21"/>
    <mergeCell ref="E21:H21"/>
    <mergeCell ref="A23:A24"/>
    <mergeCell ref="B23:C23"/>
    <mergeCell ref="D24:G24"/>
    <mergeCell ref="E37:G37"/>
    <mergeCell ref="E26:G26"/>
    <mergeCell ref="E27:G27"/>
    <mergeCell ref="E28:G28"/>
    <mergeCell ref="E29:G29"/>
    <mergeCell ref="E30:G30"/>
    <mergeCell ref="E31:G31"/>
    <mergeCell ref="E32:G32"/>
    <mergeCell ref="E33:G33"/>
    <mergeCell ref="E34:G34"/>
    <mergeCell ref="E35:G35"/>
    <mergeCell ref="E36:G36"/>
    <mergeCell ref="E49:G49"/>
    <mergeCell ref="E38:G38"/>
    <mergeCell ref="E39:G39"/>
    <mergeCell ref="E40:G40"/>
    <mergeCell ref="E41:G41"/>
    <mergeCell ref="E42:G42"/>
    <mergeCell ref="E43:G43"/>
    <mergeCell ref="E44:G44"/>
    <mergeCell ref="E45:G45"/>
    <mergeCell ref="E46:G46"/>
    <mergeCell ref="E47:G47"/>
    <mergeCell ref="E48:G48"/>
    <mergeCell ref="E56:G56"/>
    <mergeCell ref="E50:G50"/>
    <mergeCell ref="E51:G51"/>
    <mergeCell ref="E52:G52"/>
    <mergeCell ref="E53:G53"/>
    <mergeCell ref="E54:G54"/>
    <mergeCell ref="E55:G55"/>
  </mergeCells>
  <phoneticPr fontId="20"/>
  <conditionalFormatting sqref="D25:D59">
    <cfRule type="notContainsBlanks" dxfId="3" priority="5">
      <formula>LEN(TRIM(D25))&gt;0</formula>
    </cfRule>
  </conditionalFormatting>
  <conditionalFormatting sqref="D25:D59">
    <cfRule type="containsBlanks" dxfId="2" priority="6">
      <formula>LEN(TRIM(D25))=0</formula>
    </cfRule>
  </conditionalFormatting>
  <conditionalFormatting sqref="E57:E59">
    <cfRule type="notContainsBlanks" dxfId="1" priority="7">
      <formula>LEN(TRIM(E57))&gt;0</formula>
    </cfRule>
  </conditionalFormatting>
  <conditionalFormatting sqref="E25:G25">
    <cfRule type="dataBar" priority="4">
      <dataBar>
        <cfvo type="num" val="0"/>
        <cfvo type="num" val="0.5"/>
        <color rgb="FFFFB628"/>
      </dataBar>
      <extLst>
        <ext xmlns:x14="http://schemas.microsoft.com/office/spreadsheetml/2009/9/main" uri="{B025F937-C7B1-47D3-B67F-A62EFF666E3E}">
          <x14:id>{AEBCD674-0E2F-4E15-8EF4-69C677D057B6}</x14:id>
        </ext>
      </extLst>
    </cfRule>
  </conditionalFormatting>
  <conditionalFormatting sqref="E26:G27">
    <cfRule type="dataBar" priority="3">
      <dataBar>
        <cfvo type="num" val="0"/>
        <cfvo type="num" val="0.5"/>
        <color rgb="FFFFB628"/>
      </dataBar>
      <extLst>
        <ext xmlns:x14="http://schemas.microsoft.com/office/spreadsheetml/2009/9/main" uri="{B025F937-C7B1-47D3-B67F-A62EFF666E3E}">
          <x14:id>{840538C8-36D3-4260-85DC-8273DA45E2DB}</x14:id>
        </ext>
      </extLst>
    </cfRule>
  </conditionalFormatting>
  <conditionalFormatting sqref="E28:G56">
    <cfRule type="dataBar" priority="2">
      <dataBar>
        <cfvo type="num" val="0"/>
        <cfvo type="num" val="0.5"/>
        <color rgb="FFFFB628"/>
      </dataBar>
      <extLst>
        <ext xmlns:x14="http://schemas.microsoft.com/office/spreadsheetml/2009/9/main" uri="{B025F937-C7B1-47D3-B67F-A62EFF666E3E}">
          <x14:id>{E9DE6817-8F2E-4211-A9C7-779B8F3751EC}</x14:id>
        </ext>
      </extLst>
    </cfRule>
  </conditionalFormatting>
  <conditionalFormatting sqref="H25:H56">
    <cfRule type="cellIs" dxfId="0" priority="1" operator="equal">
      <formula>0</formula>
    </cfRule>
  </conditionalFormatting>
  <dataValidations disablePrompts="1" count="2">
    <dataValidation type="custom" allowBlank="1" showDropDown="1" sqref="B25:B56" xr:uid="{D30D1F63-B97E-42B7-A3FA-AE3C4EBD2C1B}">
      <formula1>OR(NOT(ISERROR(DATEVALUE(B25))), AND(ISNUMBER(B25), LEFT(CELL("format", B25))="D"))</formula1>
    </dataValidation>
    <dataValidation type="list" allowBlank="1" sqref="E16:E18 D25:D56" xr:uid="{A77A3999-085E-4912-B1E9-8547F64465CD}">
      <formula1>$K$3:$K$39</formula1>
    </dataValidation>
  </dataValidations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EBCD674-0E2F-4E15-8EF4-69C677D057B6}">
            <x14:dataBar minLength="0" maxLength="100" gradient="0">
              <x14:cfvo type="num">
                <xm:f>0</xm:f>
              </x14:cfvo>
              <x14:cfvo type="num">
                <xm:f>0.5</xm:f>
              </x14:cfvo>
              <x14:negativeFillColor rgb="FFFF0000"/>
              <x14:axisColor rgb="FF000000"/>
            </x14:dataBar>
          </x14:cfRule>
          <xm:sqref>E25:G25</xm:sqref>
        </x14:conditionalFormatting>
        <x14:conditionalFormatting xmlns:xm="http://schemas.microsoft.com/office/excel/2006/main">
          <x14:cfRule type="dataBar" id="{840538C8-36D3-4260-85DC-8273DA45E2DB}">
            <x14:dataBar minLength="0" maxLength="100" gradient="0">
              <x14:cfvo type="num">
                <xm:f>0</xm:f>
              </x14:cfvo>
              <x14:cfvo type="num">
                <xm:f>0.5</xm:f>
              </x14:cfvo>
              <x14:negativeFillColor rgb="FFFF0000"/>
              <x14:axisColor rgb="FF000000"/>
            </x14:dataBar>
          </x14:cfRule>
          <xm:sqref>E26:G27</xm:sqref>
        </x14:conditionalFormatting>
        <x14:conditionalFormatting xmlns:xm="http://schemas.microsoft.com/office/excel/2006/main">
          <x14:cfRule type="dataBar" id="{E9DE6817-8F2E-4211-A9C7-779B8F3751EC}">
            <x14:dataBar minLength="0" maxLength="100" gradient="0">
              <x14:cfvo type="num">
                <xm:f>0</xm:f>
              </x14:cfvo>
              <x14:cfvo type="num">
                <xm:f>0.5</xm:f>
              </x14:cfvo>
              <x14:negativeFillColor rgb="FFFF0000"/>
              <x14:axisColor rgb="FF000000"/>
            </x14:dataBar>
          </x14:cfRule>
          <xm:sqref>E28:G56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●月</vt:lpstr>
      <vt:lpstr>▲月 </vt:lpstr>
      <vt:lpstr>■月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Miwa</dc:creator>
  <cp:lastModifiedBy>miwa</cp:lastModifiedBy>
  <dcterms:created xsi:type="dcterms:W3CDTF">2022-04-20T12:55:23Z</dcterms:created>
  <dcterms:modified xsi:type="dcterms:W3CDTF">2022-05-04T12:45:39Z</dcterms:modified>
</cp:coreProperties>
</file>